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MR 2020-1.10-2 - B sedací..." sheetId="2" r:id="rId2"/>
    <sheet name="Pokyny pro vyplnění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'MR 2020-1.10-2 - B sedací...'!$C$92:$K$451</definedName>
    <definedName name="_xlnm.Print_Area" localSheetId="1">'MR 2020-1.10-2 - B sedací...'!$C$4:$J$43,'MR 2020-1.10-2 - B sedací...'!$C$49:$J$70,'MR 2020-1.10-2 - B sedací...'!$C$76:$K$451</definedName>
    <definedName name="_xlnm.Print_Titles" localSheetId="1">'MR 2020-1.10-2 - B sedací...'!$92:$92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41"/>
  <c r="J40"/>
  <c i="1" r="AY57"/>
  <c i="2" r="J39"/>
  <c i="1" r="AX57"/>
  <c i="2" r="BI450"/>
  <c r="BH450"/>
  <c r="BG450"/>
  <c r="BF450"/>
  <c r="T450"/>
  <c r="R450"/>
  <c r="P450"/>
  <c r="BI431"/>
  <c r="BH431"/>
  <c r="BG431"/>
  <c r="BF431"/>
  <c r="T431"/>
  <c r="R431"/>
  <c r="P431"/>
  <c r="BI412"/>
  <c r="BH412"/>
  <c r="BG412"/>
  <c r="BF412"/>
  <c r="T412"/>
  <c r="R412"/>
  <c r="P412"/>
  <c r="BI395"/>
  <c r="BH395"/>
  <c r="BG395"/>
  <c r="BF395"/>
  <c r="T395"/>
  <c r="R395"/>
  <c r="P395"/>
  <c r="BI383"/>
  <c r="BH383"/>
  <c r="BG383"/>
  <c r="BF383"/>
  <c r="T383"/>
  <c r="R383"/>
  <c r="P383"/>
  <c r="BI367"/>
  <c r="BH367"/>
  <c r="BG367"/>
  <c r="BF367"/>
  <c r="T367"/>
  <c r="R367"/>
  <c r="P367"/>
  <c r="BI352"/>
  <c r="BH352"/>
  <c r="BG352"/>
  <c r="BF352"/>
  <c r="T352"/>
  <c r="R352"/>
  <c r="P352"/>
  <c r="BI337"/>
  <c r="BH337"/>
  <c r="BG337"/>
  <c r="BF337"/>
  <c r="T337"/>
  <c r="R337"/>
  <c r="P337"/>
  <c r="BI315"/>
  <c r="BH315"/>
  <c r="BG315"/>
  <c r="BF315"/>
  <c r="T315"/>
  <c r="R315"/>
  <c r="P315"/>
  <c r="BI298"/>
  <c r="BH298"/>
  <c r="BG298"/>
  <c r="BF298"/>
  <c r="T298"/>
  <c r="R298"/>
  <c r="P298"/>
  <c r="BI284"/>
  <c r="BH284"/>
  <c r="BG284"/>
  <c r="BF284"/>
  <c r="T284"/>
  <c r="R284"/>
  <c r="P284"/>
  <c r="BI259"/>
  <c r="BH259"/>
  <c r="BG259"/>
  <c r="BF259"/>
  <c r="T259"/>
  <c r="R259"/>
  <c r="P259"/>
  <c r="BI236"/>
  <c r="BH236"/>
  <c r="BG236"/>
  <c r="BF236"/>
  <c r="T236"/>
  <c r="R236"/>
  <c r="P236"/>
  <c r="BI211"/>
  <c r="BH211"/>
  <c r="BG211"/>
  <c r="BF211"/>
  <c r="T211"/>
  <c r="R211"/>
  <c r="P211"/>
  <c r="BI197"/>
  <c r="BH197"/>
  <c r="BG197"/>
  <c r="BF197"/>
  <c r="T197"/>
  <c r="R197"/>
  <c r="P197"/>
  <c r="BI180"/>
  <c r="BH180"/>
  <c r="BG180"/>
  <c r="BF180"/>
  <c r="T180"/>
  <c r="R180"/>
  <c r="P180"/>
  <c r="BI157"/>
  <c r="BH157"/>
  <c r="BG157"/>
  <c r="BF157"/>
  <c r="T157"/>
  <c r="R157"/>
  <c r="P157"/>
  <c r="BI133"/>
  <c r="BH133"/>
  <c r="BG133"/>
  <c r="BF133"/>
  <c r="T133"/>
  <c r="R133"/>
  <c r="P133"/>
  <c r="BI118"/>
  <c r="BH118"/>
  <c r="BG118"/>
  <c r="BF118"/>
  <c r="T118"/>
  <c r="R118"/>
  <c r="P118"/>
  <c r="BI96"/>
  <c r="BH96"/>
  <c r="BG96"/>
  <c r="BF96"/>
  <c r="T96"/>
  <c r="R96"/>
  <c r="P96"/>
  <c r="J90"/>
  <c r="J89"/>
  <c r="F89"/>
  <c r="F87"/>
  <c r="E85"/>
  <c r="J63"/>
  <c r="J62"/>
  <c r="F62"/>
  <c r="F60"/>
  <c r="E58"/>
  <c r="J22"/>
  <c r="E22"/>
  <c r="F63"/>
  <c r="J21"/>
  <c r="J16"/>
  <c r="J87"/>
  <c r="E7"/>
  <c r="E79"/>
  <c i="1" r="L50"/>
  <c r="AM50"/>
  <c r="AM49"/>
  <c r="L49"/>
  <c r="AM47"/>
  <c r="L47"/>
  <c r="L45"/>
  <c r="L44"/>
  <c i="2" r="J211"/>
  <c r="J383"/>
  <c r="J284"/>
  <c r="BK211"/>
  <c r="BK412"/>
  <c r="J236"/>
  <c r="J431"/>
  <c r="BK352"/>
  <c r="BK284"/>
  <c r="BK118"/>
  <c r="J118"/>
  <c r="BK315"/>
  <c r="BK259"/>
  <c r="BK157"/>
  <c r="BK395"/>
  <c r="J337"/>
  <c r="BK133"/>
  <c r="J412"/>
  <c r="BK337"/>
  <c r="J259"/>
  <c r="BK96"/>
  <c r="BK197"/>
  <c r="J96"/>
  <c r="BK298"/>
  <c r="J197"/>
  <c r="BK450"/>
  <c r="J367"/>
  <c r="BK180"/>
  <c r="J450"/>
  <c r="BK383"/>
  <c r="J315"/>
  <c r="J157"/>
  <c r="J180"/>
  <c r="BK367"/>
  <c r="BK236"/>
  <c r="BK431"/>
  <c r="J352"/>
  <c i="1" r="AS56"/>
  <c i="2" r="J395"/>
  <c r="J298"/>
  <c r="J133"/>
  <c l="1" r="R95"/>
  <c r="R94"/>
  <c r="R93"/>
  <c r="P95"/>
  <c r="P94"/>
  <c r="P93"/>
  <c i="1" r="AU57"/>
  <c i="2" r="BK95"/>
  <c r="J95"/>
  <c r="J69"/>
  <c r="T95"/>
  <c r="T94"/>
  <c r="T93"/>
  <c r="J60"/>
  <c r="BE157"/>
  <c r="BE180"/>
  <c r="BE197"/>
  <c r="BE211"/>
  <c r="BE395"/>
  <c r="F90"/>
  <c r="BE352"/>
  <c r="BE412"/>
  <c r="BE431"/>
  <c r="BE450"/>
  <c r="E52"/>
  <c r="BE96"/>
  <c r="BE118"/>
  <c r="BE236"/>
  <c r="BE284"/>
  <c r="BE337"/>
  <c r="BE133"/>
  <c r="BE259"/>
  <c r="BE298"/>
  <c r="BE315"/>
  <c r="BE367"/>
  <c r="BE383"/>
  <c r="F41"/>
  <c i="1" r="BD57"/>
  <c r="BD56"/>
  <c r="BD55"/>
  <c r="BD54"/>
  <c r="W33"/>
  <c i="2" r="F39"/>
  <c i="1" r="BB57"/>
  <c r="BB56"/>
  <c r="BB55"/>
  <c r="BB54"/>
  <c r="W31"/>
  <c r="AS55"/>
  <c r="AS54"/>
  <c i="2" r="F38"/>
  <c i="1" r="BA57"/>
  <c r="BA56"/>
  <c r="BA55"/>
  <c r="BA54"/>
  <c r="AW54"/>
  <c r="AK30"/>
  <c r="AU56"/>
  <c r="AU55"/>
  <c r="AU54"/>
  <c i="2" r="J38"/>
  <c i="1" r="AW57"/>
  <c i="2" r="F40"/>
  <c i="1" r="BC57"/>
  <c r="BC56"/>
  <c r="AY56"/>
  <c i="2" l="1" r="BK94"/>
  <c r="J94"/>
  <c r="J68"/>
  <c i="1" r="AX54"/>
  <c r="BC55"/>
  <c r="AY55"/>
  <c r="AX56"/>
  <c i="2" r="J37"/>
  <c i="1" r="AV57"/>
  <c r="AT57"/>
  <c r="W30"/>
  <c r="AW56"/>
  <c r="AW55"/>
  <c i="2" r="F37"/>
  <c i="1" r="AZ57"/>
  <c r="AZ56"/>
  <c r="AV56"/>
  <c r="AX55"/>
  <c i="2" l="1" r="BK93"/>
  <c r="J93"/>
  <c r="J67"/>
  <c i="1" r="BC54"/>
  <c r="W32"/>
  <c r="AZ55"/>
  <c r="AV55"/>
  <c r="AT55"/>
  <c r="AT56"/>
  <c l="1" r="AY54"/>
  <c r="AZ54"/>
  <c r="W29"/>
  <c i="2" r="J34"/>
  <c i="1" r="AG57"/>
  <c r="AG56"/>
  <c r="AN56"/>
  <c l="1" r="AN57"/>
  <c i="2" r="J43"/>
  <c i="1" r="AG55"/>
  <c r="AG54"/>
  <c r="AV54"/>
  <c r="AK29"/>
  <c l="1" r="AN55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<sst xmlns="http://schemas.openxmlformats.org/spreadsheetml/2006/main">
  <si>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</si>
  <si>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</si>
  <si>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</si>
  <si>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</si>
  <si>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</si>
  <si>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{4e9e8d2d-b1a9-4c8e-8867-c6417365e097}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</si>
  <si>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</si>
  <si>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</si>
  <si>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</si>
  <si>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</si>
  <si>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</si>
  <si>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</si>
  <si>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</si>
  <si>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</si>
  <si>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2020-1-10-1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</si>
  <si>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</si>
  <si>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</si>
  <si>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Kateřinská 17 ,Olomouc Mobiliář,truhlář ,ostatní</t>
  </si>
  <si>
    <t>KSO:</t>
  </si>
  <si>
    <t>801 3</t>
  </si>
  <si>
    <t>CC-CZ:</t>
  </si>
  <si>
    <t>12</t>
  </si>
  <si>
    <t>Místo:</t>
  </si>
  <si>
    <t>Olomouc</t>
  </si>
  <si>
    <t>Datum:</t>
  </si>
  <si>
    <t>20. 11. 2020</t>
  </si>
  <si>
    <t>CZ-CPV:</t>
  </si>
  <si>
    <t>45000000-7</t>
  </si>
  <si>
    <t>CZ-CPA:</t>
  </si>
  <si>
    <t>41.0</t>
  </si>
  <si>
    <t>Zadavatel:</t>
  </si>
  <si>
    <t>IČ:</t>
  </si>
  <si>
    <t/>
  </si>
  <si>
    <t>Universita Palackého Olomouc</t>
  </si>
  <si>
    <t>DIČ:</t>
  </si>
  <si>
    <t>Uchazeč:</t>
  </si>
  <si>
    <t>Vyplň údaj</t>
  </si>
  <si>
    <t>Projektant:</t>
  </si>
  <si>
    <t>Mg Ing arch Lukáš Blažek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</si>
  <si>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</si>
  <si>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</si>
  <si>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</si>
  <si>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</si>
  <si>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</si>
  <si>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</si>
  <si>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</si>
  <si>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</si>
  <si>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</si>
  <si>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</si>
  <si>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</si>
  <si>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</si>
  <si>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</si>
  <si>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</si>
  <si>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</si>
  <si>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</si>
  <si>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</si>
  <si>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</si>
  <si>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</si>
  <si>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</si>
  <si>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</si>
  <si>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</si>
  <si>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</si>
  <si>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</si>
  <si>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</si>
  <si>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</si>
  <si>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</si>
  <si>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</si>
  <si>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</si>
  <si>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</si>
  <si>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</si>
  <si>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</si>
  <si>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</si>
  <si>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</si>
  <si>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</si>
  <si>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</si>
  <si>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</si>
  <si>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</si>
  <si>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</si>
  <si>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</si>
  <si>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</si>
  <si>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</si>
  <si>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</si>
  <si>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2017-11-04-1</t>
  </si>
  <si>
    <t>Mobiliař,truhlářské -ostatní</t>
  </si>
  <si>
    <t>STA</t>
  </si>
  <si>
    <t>1</t>
  </si>
  <si>
    <t>{80a004bb-ad25-4971-a664-09c89d8cb4d4}</t>
  </si>
  <si>
    <t>801 35</t>
  </si>
  <si>
    <t>2</t>
  </si>
  <si>
    <t>MR2019-7-15</t>
  </si>
  <si>
    <t>Rekonstrukce objektu Kateřinská 17 ,-Mobiliář</t>
  </si>
  <si>
    <t>Soupis</t>
  </si>
  <si>
    <t>{6b2f05e6-48f7-4d9d-b8d8-e22f9c4317a7}</t>
  </si>
  <si>
    <t>/</t>
  </si>
  <si>
    <t>MR 2020-1.10-2</t>
  </si>
  <si>
    <t>B sedací nábytek</t>
  </si>
  <si>
    <t>3</t>
  </si>
  <si>
    <t>{188e8361-7e34-4323-bd56-578425640d03}</t>
  </si>
  <si>
    <t>KRYCÍ LIST SOUPISU PRACÍ</t>
  </si>
  <si>
    <t>Objekt:</t>
  </si>
  <si>
    <t>2017-11-04-1 - Mobiliař,truhlářské -ostatní</t>
  </si>
  <si>
    <t>Soupis:</t>
  </si>
  <si>
    <t>MR2019-7-15 - Rekonstrukce objektu Kateřinská 17 ,-Mobiliář</t>
  </si>
  <si>
    <t>Úroveň 3:</t>
  </si>
  <si>
    <t>MR 2020-1.10-2 - B sedací nábytek</t>
  </si>
  <si>
    <t>41</t>
  </si>
  <si>
    <t>UP Olomouc</t>
  </si>
  <si>
    <t>Mg Ing arch Lukaš Blažek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</si>
  <si>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</si>
  <si>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</si>
  <si>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</si>
  <si>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</si>
  <si>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</si>
  <si>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B -766 - B sedací nábytek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</si>
  <si>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</si>
  <si>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</si>
  <si>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</si>
  <si>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</si>
  <si>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</si>
  <si>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</si>
  <si>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</si>
  <si>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</si>
  <si>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</si>
  <si>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</si>
  <si>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</si>
  <si>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</si>
  <si>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</si>
  <si>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</si>
  <si>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</si>
  <si>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</si>
  <si>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B -766</t>
  </si>
  <si>
    <t>K</t>
  </si>
  <si>
    <t>B .01</t>
  </si>
  <si>
    <t>Židle Pigment</t>
  </si>
  <si>
    <t>ks</t>
  </si>
  <si>
    <t>16</t>
  </si>
  <si>
    <t>-892402290</t>
  </si>
  <si>
    <t>PP</t>
  </si>
  <si>
    <t>židle Pigment</t>
  </si>
  <si>
    <t>P</t>
  </si>
  <si>
    <t>Poznámka k položce:_x000d_
Ž</t>
  </si>
  <si>
    <t>VV</t>
  </si>
  <si>
    <t>"4 NP "16</t>
  </si>
  <si>
    <t>Židle se sedadlem a opěradlem hladkým(nečalouněným). Složená z prvků, stohovatelná.</t>
  </si>
  <si>
    <t>Kostra židle je navržena z buk. nábytkových hranolků a tvarované bukové překližky.</t>
  </si>
  <si>
    <t>Konstrukce židle se skládá z opěradla a přední sestavy. Opěradlo tvoří dvě opěradlové nohy,</t>
  </si>
  <si>
    <t>sed. zadní díl a opěr. deska. Opěradlová deska: min. 7-násobná tvarová buková překližka, ta</t>
  </si>
  <si>
    <t>je připevněna k nohám přes spojovací lamelky a pomocí okrasných šroubů. Přední sestavu</t>
  </si>
  <si>
    <t>tvoří dva boční díly, jeden přední a dvě přední nohy, které jsou skoklíkovány (buk). Sedadlo je</t>
  </si>
  <si>
    <t>zpevněno pomocí rohových výztuží. Sedadlová min. 7-tinásobná překližka je připevněna</t>
  </si>
  <si>
    <t>rohovými výztužemi pomocí šroubů.</t>
  </si>
  <si>
    <t>Nožní spoje: pro zpevnění dále slouží boční a zadní nožní spoj, které jsou začepovány do</t>
  </si>
  <si>
    <t>předních a opěradlových</t>
  </si>
  <si>
    <t>noh.</t>
  </si>
  <si>
    <t>celková výška: 81 cm</t>
  </si>
  <si>
    <t>výška sedadla: 45 cm</t>
  </si>
  <si>
    <t>šířka sedadla: 43 cm</t>
  </si>
  <si>
    <t>hloubka sedadla: 47 cm</t>
  </si>
  <si>
    <t>Povrchová úpravat: pigmentová krycí barva --salmon pink NCS S 0570 - Y80R</t>
  </si>
  <si>
    <t>ROZMĚRY JSOU ORIENTAČNÍ ± 5%!!</t>
  </si>
  <si>
    <t>Součet</t>
  </si>
  <si>
    <t>4</t>
  </si>
  <si>
    <t>B.03</t>
  </si>
  <si>
    <t>židle žákovská</t>
  </si>
  <si>
    <t>1401100637</t>
  </si>
  <si>
    <t>Ergonomicky tvarovaná židle, stohovatelná</t>
  </si>
  <si>
    <t>šířka/výška: 49cm/82cm</t>
  </si>
  <si>
    <t>šířka sedáku: 45 cm</t>
  </si>
  <si>
    <t>hloubka sedáku: 40cm</t>
  </si>
  <si>
    <t>výška sedáku: 47 cm</t>
  </si>
  <si>
    <t>kovová kostra - povrchová úprava - černá vypalovaná barva</t>
  </si>
  <si>
    <t>desák a opěrák - buková překližka</t>
  </si>
  <si>
    <t>otvor v opěradle pro snažší manipulaci</t>
  </si>
  <si>
    <t>Nohy zakončeny filcovými kluzáky na kloubu</t>
  </si>
  <si>
    <t>"1 NP "24</t>
  </si>
  <si>
    <t>"2 NP "6</t>
  </si>
  <si>
    <t>B.05</t>
  </si>
  <si>
    <t>židle barová komunikační prostur</t>
  </si>
  <si>
    <t>-406895285</t>
  </si>
  <si>
    <t xml:space="preserve">Židle se sedadlem  a opěradlem hladkým (nečalouněným). Složená z prvků, stohovatelná.</t>
  </si>
  <si>
    <t>Barová nízká židle</t>
  </si>
  <si>
    <t>celková výška: 98 cm</t>
  </si>
  <si>
    <t>šířka židle max: 51 cm</t>
  </si>
  <si>
    <t>hloubka židle max: 52 cm</t>
  </si>
  <si>
    <t>výška sedadla: 61 cm</t>
  </si>
  <si>
    <t>šířka sedalda: 43 cm</t>
  </si>
  <si>
    <t>hloubka sedadla: 45 cm</t>
  </si>
  <si>
    <t>Povrchová úprava: transparentní olej</t>
  </si>
  <si>
    <t>ROZMĚRY JSOU ORIENTAČNI 5 %</t>
  </si>
  <si>
    <t>"2 NP "3</t>
  </si>
  <si>
    <t>B.06</t>
  </si>
  <si>
    <t>židleceločalouněná -komunikační prostor</t>
  </si>
  <si>
    <t>8576278</t>
  </si>
  <si>
    <t>židle celočalouněná -komunikační prostor</t>
  </si>
  <si>
    <t xml:space="preserve">Židle se sedadlem  a opěradlem čalouněným). Složená z prvků, stohovatelná.</t>
  </si>
  <si>
    <t>předních a opěradlových noh.</t>
  </si>
  <si>
    <t>Čalouněný sedák a opěrák</t>
  </si>
  <si>
    <t>výška sedadla: 48 cm</t>
  </si>
  <si>
    <t>šířka sedadla: 45 cm</t>
  </si>
  <si>
    <t>hloubka sedadla: 48cm</t>
  </si>
  <si>
    <t>Technické vlastnosti látky - otěruvzordnost: min 30 000 MD, Samoshášivost dle EN 1021 část</t>
  </si>
  <si>
    <t>1, složení min 100% polyester, barva tmavě zelená - přesný typ bude určen v rámci AD!</t>
  </si>
  <si>
    <t>5</t>
  </si>
  <si>
    <t>B.07</t>
  </si>
  <si>
    <t>Pohovka rozkládací</t>
  </si>
  <si>
    <t>-1688017295</t>
  </si>
  <si>
    <t>rozkládací pohovka</t>
  </si>
  <si>
    <t>rozměry : 200 x 84 x 93 cm (délka x výška x šířka),</t>
  </si>
  <si>
    <t>hloubka sedáku: 60 cm</t>
  </si>
  <si>
    <t>rozměry v rozloženém stavu: 200 x 119 x 39 cm (šířka x hloubka x výška)</t>
  </si>
  <si>
    <t>rám: MDF</t>
  </si>
  <si>
    <t>potah: 100% polyester, snímatelný, vysoká odolnost látky proti oděru - min. 116000</t>
  </si>
  <si>
    <t>Martindale</t>
  </si>
  <si>
    <t>nožky: masivní dřevo</t>
  </si>
  <si>
    <t>Barva čalounění bude určena architektem při autorském dozoru</t>
  </si>
  <si>
    <t>"2 NP "2</t>
  </si>
  <si>
    <t>"3 NP "1</t>
  </si>
  <si>
    <t>"4 NP "3</t>
  </si>
  <si>
    <t>"5 NP "1</t>
  </si>
  <si>
    <t>6</t>
  </si>
  <si>
    <t>B.09</t>
  </si>
  <si>
    <t>Taburet</t>
  </si>
  <si>
    <t>1681802065</t>
  </si>
  <si>
    <t>kládací taburet/matrace</t>
  </si>
  <si>
    <t>Složené, hloubka: 48 cm</t>
  </si>
  <si>
    <t>Složené, výška: 36 cm</t>
  </si>
  <si>
    <t>Délka: 193 cm</t>
  </si>
  <si>
    <t>Šířka: 62 cm</t>
  </si>
  <si>
    <t>Tloušťka: 9 cm</t>
  </si>
  <si>
    <t>Potah: 100% polyester</t>
  </si>
  <si>
    <t>Vnitřní výplň: Netkaný polypropylen</t>
  </si>
  <si>
    <t>Barva potahu šedá</t>
  </si>
  <si>
    <t>7</t>
  </si>
  <si>
    <t>B.10</t>
  </si>
  <si>
    <t>židle kancelářská</t>
  </si>
  <si>
    <t>-870195179</t>
  </si>
  <si>
    <t>kancelářská židle – ergonomická, na kolečkách,</t>
  </si>
  <si>
    <t>Šířka: 70 cm</t>
  </si>
  <si>
    <t>Hloubka: 66 cm</t>
  </si>
  <si>
    <t>Max. výška: 110 cm</t>
  </si>
  <si>
    <t>Šířka sedáku: 48 cm</t>
  </si>
  <si>
    <t>Min. výška sedáku: 45 cm</t>
  </si>
  <si>
    <t>Max. výška sedáku: 58 cm</t>
  </si>
  <si>
    <t>čalouněný sedák i opěrák</t>
  </si>
  <si>
    <t>nastavení výšky sedáku s možností nastavení pružnosti opěráku dle váhy uživatele. Synchro</t>
  </si>
  <si>
    <t>mechaniku je možno uzamknout v jedné z pěti poloh.</t>
  </si>
  <si>
    <t>Kostra: 5-ti ramenný kříž.</t>
  </si>
  <si>
    <t>Výškově stavitelné područky (rozpětí 80 mm), polyuretanová krytka.</t>
  </si>
  <si>
    <t>kolečka - kolečka vhodná pro použití na dřevěnou podlahu (kolečka pro tvrdé podlahy)</t>
  </si>
  <si>
    <t>Sedák - překližka; studená stříkaná pěna - hustota 70kg/m3.</t>
  </si>
  <si>
    <t>Výplň sedáku: Vysoce pružná polyuretanová pěna (studená pěna)</t>
  </si>
  <si>
    <t>barevnost: všechny plastové části v černé barvě, barevnost a přesný typ látky bude určen</t>
  </si>
  <si>
    <t>architektem v rámci AD!</t>
  </si>
  <si>
    <t>"2 NP" 3</t>
  </si>
  <si>
    <t>"3 NP "20</t>
  </si>
  <si>
    <t>"4 NP "9</t>
  </si>
  <si>
    <t>"5 NP "2</t>
  </si>
  <si>
    <t>8</t>
  </si>
  <si>
    <t>B.11</t>
  </si>
  <si>
    <t>Sofa jednomístně rozkládací</t>
  </si>
  <si>
    <t>1076675745</t>
  </si>
  <si>
    <t>rozkládací křeslo, s pěnovou matrací pro každodenní spaní</t>
  </si>
  <si>
    <t>Šířka: 80 cm</t>
  </si>
  <si>
    <t>Hloubka: 100 cm</t>
  </si>
  <si>
    <t>Výška: 87 cm</t>
  </si>
  <si>
    <t>Hloubka sedáku: 60 cm</t>
  </si>
  <si>
    <t>Výška sedáku: 39 cm</t>
  </si>
  <si>
    <t>Šířka lůžka: 80 cm</t>
  </si>
  <si>
    <t>Délka lůžka: 188 cm</t>
  </si>
  <si>
    <t>Délka matrace: 188 cm</t>
  </si>
  <si>
    <t>Šířka matrace: 80 cm</t>
  </si>
  <si>
    <t>Tloušťka matrace: 10 cm</t>
  </si>
  <si>
    <t>rám: ocel, epoxidový práškový lak, barva černá</t>
  </si>
  <si>
    <t>Matrace: Polyuretanová pěna 35 kg/m3., Vysoce pružná polyuretanová pěna (studená pěna)</t>
  </si>
  <si>
    <t>38 kg/m3</t>
  </si>
  <si>
    <t>Potah: 100% polyester, prošívaný, snímatelný, otěruvzdornost min 30 000 martindale</t>
  </si>
  <si>
    <t>barva čalounění bude určena architektem v rámci AD!</t>
  </si>
  <si>
    <t>"2 NP "1</t>
  </si>
  <si>
    <t>"4 NP "4</t>
  </si>
  <si>
    <t>9</t>
  </si>
  <si>
    <t>B.12</t>
  </si>
  <si>
    <t>židle učebna pracovna</t>
  </si>
  <si>
    <t>893433208</t>
  </si>
  <si>
    <t>Poznámka k položce:_x000d_
"</t>
  </si>
  <si>
    <t>Konferenční židle na kolečkách - sedák čalounený, opěrák v zadní části plastový, přední část</t>
  </si>
  <si>
    <t>čalouněná, samonastavitelná Synchro mechanika, čtyřramenný vysoký kříž</t>
  </si>
  <si>
    <t>výška max: 91 cm</t>
  </si>
  <si>
    <t>výška sedu: 46 (44) cm</t>
  </si>
  <si>
    <t>šířka (včetně kostry): 58 cm</t>
  </si>
  <si>
    <t>hloubka (včetně kostry): 77 cm</t>
  </si>
  <si>
    <t>Mechanismus Samonastavitelná Synchronní mechanika SELF s možností blokace ve dvou</t>
  </si>
  <si>
    <t>polhách.</t>
  </si>
  <si>
    <t>Kostra: čtyřramenný hliníkový kříž</t>
  </si>
  <si>
    <t>Područky: pevné plastové područky</t>
  </si>
  <si>
    <t>Kolečka: kolečka vhodná pro použití na dřevěnou podlahu (kolečka pro tvrdé podlahy)</t>
  </si>
  <si>
    <t>Sedák: sedák je tvořen plastovým rámem opěněným studenou polyuretanovou pěnou o</t>
  </si>
  <si>
    <t>hustotě 70kg/m3.</t>
  </si>
  <si>
    <t>Opěrák Opěrák je vyroben z polyamidu protkávaného skelnými vlákny s čalouněným</t>
  </si>
  <si>
    <t>panelem (hustota použité pěny - 35kg/m3)</t>
  </si>
  <si>
    <t>látka:- otěruvzdornost: min 85 000 martindales, ohnivzdornost: EN 1021/12</t>
  </si>
  <si>
    <t>barevnost: všechny plastové části + hliníkový kříž v černé barvě, barevnost a přesný typ látky</t>
  </si>
  <si>
    <t>bude určen architektem v rámci AD!</t>
  </si>
  <si>
    <t>"1 NP "1</t>
  </si>
  <si>
    <t>10</t>
  </si>
  <si>
    <t>B.13</t>
  </si>
  <si>
    <t>Pohovka</t>
  </si>
  <si>
    <t>1476283942</t>
  </si>
  <si>
    <t>rozkládací variabilní pohovka</t>
  </si>
  <si>
    <t>rozměry ve složeném stavu: 200 x 100 x 84 cm (délka x šířka x výška)</t>
  </si>
  <si>
    <t>rozměry v rozloženém stavu: 200 x 130 x 40 cm (délka x šířka x výška)</t>
  </si>
  <si>
    <t>rám:borovicové dřevo, bez povrchové úpravy</t>
  </si>
  <si>
    <t>matrace: futon ze směsi bavlny a syntetiky</t>
  </si>
  <si>
    <t>potah: 100% polypropylen</t>
  </si>
  <si>
    <t>područky: kožené, při odepnutí se sofa rozloží</t>
  </si>
  <si>
    <t>Barevnost látky: tmavě zelená</t>
  </si>
  <si>
    <t>ROZMĚRY JSOU ORIENTAĆNI 5 %</t>
  </si>
  <si>
    <t>"3 NP "2</t>
  </si>
  <si>
    <t>11</t>
  </si>
  <si>
    <t>B.14</t>
  </si>
  <si>
    <t>Sofa doumístná - rozkládací</t>
  </si>
  <si>
    <t>-874172459</t>
  </si>
  <si>
    <t>rozkládací pohovka s matrací</t>
  </si>
  <si>
    <t>Šířka (mm) 1590</t>
  </si>
  <si>
    <t>Hloubka (délka) (mm) 870/1950</t>
  </si>
  <si>
    <t>Celková výška (mm) 720</t>
  </si>
  <si>
    <t>Výška sedáku (mm)4 20</t>
  </si>
  <si>
    <t>matrace: tvrdá matrace, 3 vrstvy - spodní a horní vrstva bavlna, prostřední polyehterové</t>
  </si>
  <si>
    <t>jádro 8 cm vysoké</t>
  </si>
  <si>
    <t>dřevěná podnož</t>
  </si>
  <si>
    <t>potah: 100% polyester, nesnímatelný, vysoká odolnost látky proti oděru - min. 35 000</t>
  </si>
  <si>
    <t>Barevnost bude určena architektem v rámci AD!</t>
  </si>
  <si>
    <t>B.15</t>
  </si>
  <si>
    <t>židle celodřevěná -komunikační prostor</t>
  </si>
  <si>
    <t>1157695319</t>
  </si>
  <si>
    <t>ROZMĚRY JSOU-Orientacni 5 %</t>
  </si>
  <si>
    <t>"1 NP "4</t>
  </si>
  <si>
    <t>"3 NP "4</t>
  </si>
  <si>
    <t>13</t>
  </si>
  <si>
    <t>B.16</t>
  </si>
  <si>
    <t>židle kovová</t>
  </si>
  <si>
    <t>282361260</t>
  </si>
  <si>
    <t>židle z odolných materiálů určená do exteriéru, stohovatelná</t>
  </si>
  <si>
    <t>rozměr:</t>
  </si>
  <si>
    <t>celková výška: 67,5 cm</t>
  </si>
  <si>
    <t>výška sedadla: 46 cm</t>
  </si>
  <si>
    <t>hloubka sedadla: 42,5 cm</t>
  </si>
  <si>
    <t>rám z ocelových pozinkovaných profilů a pásovin opatřených práškovou barvou</t>
  </si>
  <si>
    <t>sedák – tropické dřevo - latě tl. min 2 cm ošetřené teakovým olejem</t>
  </si>
  <si>
    <t>opěradlo - ocel + PUR potažené outdoorovou textilií</t>
  </si>
  <si>
    <t>Barevnost bude určena architektem v rámci AD.</t>
  </si>
  <si>
    <t>"5 NP "7</t>
  </si>
  <si>
    <t>14</t>
  </si>
  <si>
    <t>B.17</t>
  </si>
  <si>
    <t>Lavice kovová</t>
  </si>
  <si>
    <t>-409816439</t>
  </si>
  <si>
    <t>Lavice z odolných materiálů určená do exteriéru,stohovatelná</t>
  </si>
  <si>
    <t>šířka sedadla: 165 cm</t>
  </si>
  <si>
    <t>B.18</t>
  </si>
  <si>
    <t>židle podkrovní</t>
  </si>
  <si>
    <t>1420902009</t>
  </si>
  <si>
    <t>židle podkrovíí</t>
  </si>
  <si>
    <t>židle z recyklovaných materiálů, bez područek,</t>
  </si>
  <si>
    <t>Šířka: 45 cm</t>
  </si>
  <si>
    <t>Hloubka: 51 cm</t>
  </si>
  <si>
    <t>Výška: 81 cm</t>
  </si>
  <si>
    <t>Šířka sedáku: 45 cm</t>
  </si>
  <si>
    <t>Hloubka sedáku: 41 cm</t>
  </si>
  <si>
    <t>Výška sedáku: 43 cm</t>
  </si>
  <si>
    <t>materiál: směs dřeva a recyklovaného plastu, min. 30 % ze dřeva, a 55 % z recyklovaného</t>
  </si>
  <si>
    <t>plastu</t>
  </si>
  <si>
    <t>barva: modrá</t>
  </si>
  <si>
    <t>"5 NP "6</t>
  </si>
  <si>
    <t>B.19</t>
  </si>
  <si>
    <t>Sedací vak</t>
  </si>
  <si>
    <t>-892608686</t>
  </si>
  <si>
    <t>sedací, vak, antialergický a voděodolný</t>
  </si>
  <si>
    <t>Výška: 140 cm</t>
  </si>
  <si>
    <t>Šířka: 180 cm</t>
  </si>
  <si>
    <t>Hloubka: 30 cm</t>
  </si>
  <si>
    <t>objem: 360 l</t>
  </si>
  <si>
    <t>materiál:Omyvatelný nylonový materiál, plněný polystyrenovými kuličkami vysoké hustoty,</t>
  </si>
  <si>
    <t>barvy (poměr) – tyrkysová (1/3), olivová (1/3), taupe (1/3)</t>
  </si>
  <si>
    <t>"5 NP "10</t>
  </si>
  <si>
    <t>17</t>
  </si>
  <si>
    <t>B20</t>
  </si>
  <si>
    <t>Křeslo učebny</t>
  </si>
  <si>
    <t>2046863162</t>
  </si>
  <si>
    <t>ergonomické, stohovatelné křeslo, čalouněné ná dřevěné podnoži s dřevěnými područkami</t>
  </si>
  <si>
    <t>kostra židle: lamelová podnož -z jednoho kusu včetně područek - bez konstrukčních spojů,</t>
  </si>
  <si>
    <t>materiál buk, povrchová úprava lak bezbarvý</t>
  </si>
  <si>
    <t>na nožkách plastové kluzáky s plstí</t>
  </si>
  <si>
    <t>sedák + opěrák: jednodílná tvarovka, celočalouněný, opěrák PUR pěna min tl. 10 mm, sedák</t>
  </si>
  <si>
    <t>PUR pěna tl. 20 mm</t>
  </si>
  <si>
    <t>Rozměr: 575x550x845 mm</t>
  </si>
  <si>
    <t>výška sedáku: 465 mm</t>
  </si>
  <si>
    <t>látka: otěruvzornost min 85000 martindale, stálobarevnost min. 5</t>
  </si>
  <si>
    <t>Barevnost bude určena v támci AD.</t>
  </si>
  <si>
    <t>ROZMĚRY JSOU- orientační 5 %</t>
  </si>
  <si>
    <t>"1 NP "25</t>
  </si>
  <si>
    <t>"2 NP "16</t>
  </si>
  <si>
    <t>"5 NP "14</t>
  </si>
  <si>
    <t>18</t>
  </si>
  <si>
    <t>B21</t>
  </si>
  <si>
    <t xml:space="preserve">Křeslo jednací </t>
  </si>
  <si>
    <t>-834439004</t>
  </si>
  <si>
    <t>jednací křeslo, čalouněné s kovovu podnoží</t>
  </si>
  <si>
    <t>celková výška: 77 cm</t>
  </si>
  <si>
    <t>celková šířka: 56,5 cm</t>
  </si>
  <si>
    <t>celková hloubka: 55 cm</t>
  </si>
  <si>
    <t>hloubka sedadla: 42 cm</t>
  </si>
  <si>
    <t>výška lpodručky: 66/76 cm</t>
  </si>
  <si>
    <t>Čalounění s dekorativními prošívanými detaily, 100% polyester</t>
  </si>
  <si>
    <t>Překližka s pěnou, hustota 35-40kg/m3</t>
  </si>
  <si>
    <t>Černá ocelová konstrukce s opěrkou nohou, plastové kluzáky</t>
  </si>
  <si>
    <t>Maximální hmotnostní zatížení: 100 kg</t>
  </si>
  <si>
    <t>Barevnost určena v rámci AD.</t>
  </si>
  <si>
    <t>"3 NP "10</t>
  </si>
  <si>
    <t>"4 NP "8</t>
  </si>
  <si>
    <t>19</t>
  </si>
  <si>
    <t>B.22</t>
  </si>
  <si>
    <t>1795939373</t>
  </si>
  <si>
    <t>židle stahovatelná čalouněná</t>
  </si>
  <si>
    <t>Stohovatelná konferenční židle</t>
  </si>
  <si>
    <t>Sedák: Plastový sedák, pěna min. tloušťky 11 mm, objemoná hmotnost 50 m3</t>
  </si>
  <si>
    <t>Opěrák: Plastový opěrák, pěna min. tloušťky 11 mm, objemoná hmotnost 50 m3</t>
  </si>
  <si>
    <t>Podnož: drátěná podnož o průměru drátu 11 mm, povrchová úprava černá vypalovaná</t>
  </si>
  <si>
    <t>prášková barva, plastové kluzáky</t>
  </si>
  <si>
    <t>Područky: kulatina o průměru 14 mm, PP podložka</t>
  </si>
  <si>
    <t>celková výška: 820 cm</t>
  </si>
  <si>
    <t>celková šířka: 570 cm</t>
  </si>
  <si>
    <t>celková hloubka: 54 cm</t>
  </si>
  <si>
    <t>šířka sedáku: 460 cm</t>
  </si>
  <si>
    <t>hloubka sedáku: 420 cm</t>
  </si>
  <si>
    <t>výška sedáku: 440 cm</t>
  </si>
  <si>
    <t>Látka: min 85 000 martindales, ohnivzdornost: EN 1021/1-2</t>
  </si>
  <si>
    <t>Barevnost bude určena v rámci AD.</t>
  </si>
  <si>
    <t>"2 NP "48</t>
  </si>
  <si>
    <t>20</t>
  </si>
  <si>
    <t>B.23</t>
  </si>
  <si>
    <t xml:space="preserve">Vozík pro stohovatelné židle </t>
  </si>
  <si>
    <t>-1208188698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</si>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</sst>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39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40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32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39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2020-1-10-1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Kateřinská 17 ,Olomouc Mobiliář,truhlář ,ostatní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20. 11. 2020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Universita Palackého Olomouc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>Mg Ing arch Lukáš Blažek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40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77</v>
      </c>
      <c r="BT54" s="111" t="s">
        <v>78</v>
      </c>
      <c r="BU54" s="112" t="s">
        <v>79</v>
      </c>
      <c r="BV54" s="111" t="s">
        <v>80</v>
      </c>
      <c r="BW54" s="111" t="s">
        <v>5</v>
      </c>
      <c r="BX54" s="111" t="s">
        <v>81</v>
      </c>
      <c r="CL54" s="111" t="s">
        <v>19</v>
      </c>
    </row>
    <row r="55" s="7" customFormat="1" ht="24.75" customHeight="1">
      <c r="A55" s="7"/>
      <c r="B55" s="113"/>
      <c r="C55" s="114"/>
      <c r="D55" s="115" t="s">
        <v>82</v>
      </c>
      <c r="E55" s="115"/>
      <c r="F55" s="115"/>
      <c r="G55" s="115"/>
      <c r="H55" s="115"/>
      <c r="I55" s="116"/>
      <c r="J55" s="115" t="s">
        <v>83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84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77</v>
      </c>
      <c r="BT55" s="125" t="s">
        <v>85</v>
      </c>
      <c r="BU55" s="125" t="s">
        <v>79</v>
      </c>
      <c r="BV55" s="125" t="s">
        <v>80</v>
      </c>
      <c r="BW55" s="125" t="s">
        <v>86</v>
      </c>
      <c r="BX55" s="125" t="s">
        <v>5</v>
      </c>
      <c r="CL55" s="125" t="s">
        <v>87</v>
      </c>
      <c r="CM55" s="125" t="s">
        <v>88</v>
      </c>
    </row>
    <row r="56" s="4" customFormat="1" ht="23.25" customHeight="1">
      <c r="A56" s="4"/>
      <c r="B56" s="65"/>
      <c r="C56" s="126"/>
      <c r="D56" s="126"/>
      <c r="E56" s="127" t="s">
        <v>89</v>
      </c>
      <c r="F56" s="127"/>
      <c r="G56" s="127"/>
      <c r="H56" s="127"/>
      <c r="I56" s="127"/>
      <c r="J56" s="126"/>
      <c r="K56" s="127" t="s">
        <v>90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ROUND(AG57,2)</f>
        <v>0</v>
      </c>
      <c r="AH56" s="126"/>
      <c r="AI56" s="126"/>
      <c r="AJ56" s="126"/>
      <c r="AK56" s="126"/>
      <c r="AL56" s="126"/>
      <c r="AM56" s="126"/>
      <c r="AN56" s="129">
        <f>SUM(AG56,AT56)</f>
        <v>0</v>
      </c>
      <c r="AO56" s="126"/>
      <c r="AP56" s="126"/>
      <c r="AQ56" s="130" t="s">
        <v>91</v>
      </c>
      <c r="AR56" s="67"/>
      <c r="AS56" s="131">
        <f>ROUND(AS57,2)</f>
        <v>0</v>
      </c>
      <c r="AT56" s="132">
        <f>ROUND(SUM(AV56:AW56),2)</f>
        <v>0</v>
      </c>
      <c r="AU56" s="133">
        <f>ROUND(AU57,5)</f>
        <v>0</v>
      </c>
      <c r="AV56" s="132">
        <f>ROUND(AZ56*L29,2)</f>
        <v>0</v>
      </c>
      <c r="AW56" s="132">
        <f>ROUND(BA56*L30,2)</f>
        <v>0</v>
      </c>
      <c r="AX56" s="132">
        <f>ROUND(BB56*L29,2)</f>
        <v>0</v>
      </c>
      <c r="AY56" s="132">
        <f>ROUND(BC56*L30,2)</f>
        <v>0</v>
      </c>
      <c r="AZ56" s="132">
        <f>ROUND(AZ57,2)</f>
        <v>0</v>
      </c>
      <c r="BA56" s="132">
        <f>ROUND(BA57,2)</f>
        <v>0</v>
      </c>
      <c r="BB56" s="132">
        <f>ROUND(BB57,2)</f>
        <v>0</v>
      </c>
      <c r="BC56" s="132">
        <f>ROUND(BC57,2)</f>
        <v>0</v>
      </c>
      <c r="BD56" s="134">
        <f>ROUND(BD57,2)</f>
        <v>0</v>
      </c>
      <c r="BE56" s="4"/>
      <c r="BS56" s="135" t="s">
        <v>77</v>
      </c>
      <c r="BT56" s="135" t="s">
        <v>88</v>
      </c>
      <c r="BU56" s="135" t="s">
        <v>79</v>
      </c>
      <c r="BV56" s="135" t="s">
        <v>80</v>
      </c>
      <c r="BW56" s="135" t="s">
        <v>92</v>
      </c>
      <c r="BX56" s="135" t="s">
        <v>86</v>
      </c>
      <c r="CL56" s="135" t="s">
        <v>19</v>
      </c>
    </row>
    <row r="57" s="4" customFormat="1" ht="35.25" customHeight="1">
      <c r="A57" s="136" t="s">
        <v>93</v>
      </c>
      <c r="B57" s="65"/>
      <c r="C57" s="126"/>
      <c r="D57" s="126"/>
      <c r="E57" s="126"/>
      <c r="F57" s="127" t="s">
        <v>94</v>
      </c>
      <c r="G57" s="127"/>
      <c r="H57" s="127"/>
      <c r="I57" s="127"/>
      <c r="J57" s="127"/>
      <c r="K57" s="126"/>
      <c r="L57" s="127" t="s">
        <v>95</v>
      </c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9">
        <f>'MR 2020-1.10-2 - B sedací...'!J34</f>
        <v>0</v>
      </c>
      <c r="AH57" s="126"/>
      <c r="AI57" s="126"/>
      <c r="AJ57" s="126"/>
      <c r="AK57" s="126"/>
      <c r="AL57" s="126"/>
      <c r="AM57" s="126"/>
      <c r="AN57" s="129">
        <f>SUM(AG57,AT57)</f>
        <v>0</v>
      </c>
      <c r="AO57" s="126"/>
      <c r="AP57" s="126"/>
      <c r="AQ57" s="130" t="s">
        <v>91</v>
      </c>
      <c r="AR57" s="67"/>
      <c r="AS57" s="137">
        <v>0</v>
      </c>
      <c r="AT57" s="138">
        <f>ROUND(SUM(AV57:AW57),2)</f>
        <v>0</v>
      </c>
      <c r="AU57" s="139">
        <f>'MR 2020-1.10-2 - B sedací...'!P93</f>
        <v>0</v>
      </c>
      <c r="AV57" s="138">
        <f>'MR 2020-1.10-2 - B sedací...'!J37</f>
        <v>0</v>
      </c>
      <c r="AW57" s="138">
        <f>'MR 2020-1.10-2 - B sedací...'!J38</f>
        <v>0</v>
      </c>
      <c r="AX57" s="138">
        <f>'MR 2020-1.10-2 - B sedací...'!J39</f>
        <v>0</v>
      </c>
      <c r="AY57" s="138">
        <f>'MR 2020-1.10-2 - B sedací...'!J40</f>
        <v>0</v>
      </c>
      <c r="AZ57" s="138">
        <f>'MR 2020-1.10-2 - B sedací...'!F37</f>
        <v>0</v>
      </c>
      <c r="BA57" s="138">
        <f>'MR 2020-1.10-2 - B sedací...'!F38</f>
        <v>0</v>
      </c>
      <c r="BB57" s="138">
        <f>'MR 2020-1.10-2 - B sedací...'!F39</f>
        <v>0</v>
      </c>
      <c r="BC57" s="138">
        <f>'MR 2020-1.10-2 - B sedací...'!F40</f>
        <v>0</v>
      </c>
      <c r="BD57" s="140">
        <f>'MR 2020-1.10-2 - B sedací...'!F41</f>
        <v>0</v>
      </c>
      <c r="BE57" s="4"/>
      <c r="BT57" s="135" t="s">
        <v>96</v>
      </c>
      <c r="BV57" s="135" t="s">
        <v>80</v>
      </c>
      <c r="BW57" s="135" t="s">
        <v>97</v>
      </c>
      <c r="BX57" s="135" t="s">
        <v>92</v>
      </c>
      <c r="CL57" s="135" t="s">
        <v>87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d6qa4SGEpF5flfu55s6Vn+JKMfBGhQEQ4lQUBMGwTEhSqG+H2mAxCj8BQON9tj1ARWnR1qFVCBZmHhxmu8fFwQ==" hashValue="w+6o5sCRPpWTQlowps8e98nq8b2aDieztbrui0ybzkk2f88lU5RQPmCEqeOMAjSobEx5GcTAbd8ynwpUN8Tft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F57:J57"/>
    <mergeCell ref="L57:AF57"/>
    <mergeCell ref="AG54:AM54"/>
    <mergeCell ref="AN54:AP54"/>
    <mergeCell ref="AR2:BE2"/>
  </mergeCells>
  <hyperlinks>
    <hyperlink ref="A57" location="'MR 2020-1.10-2 - B sedac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98</v>
      </c>
      <c r="I4" s="141"/>
      <c r="L4" s="21"/>
      <c r="M4" s="146" t="s">
        <v>10</v>
      </c>
      <c r="AT4" s="18" t="s">
        <v>4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Rekonstrukce Kateřinská 17 ,Olomouc Mobiliář,truhlář ,ostatní</v>
      </c>
      <c r="F7" s="147"/>
      <c r="G7" s="147"/>
      <c r="H7" s="147"/>
      <c r="I7" s="141"/>
      <c r="L7" s="21"/>
    </row>
    <row r="8">
      <c r="B8" s="21"/>
      <c r="D8" s="147" t="s">
        <v>99</v>
      </c>
      <c r="L8" s="21"/>
    </row>
    <row r="9" s="1" customFormat="1" ht="16.5" customHeight="1">
      <c r="B9" s="21"/>
      <c r="E9" s="148" t="s">
        <v>100</v>
      </c>
      <c r="F9" s="1"/>
      <c r="G9" s="1"/>
      <c r="H9" s="1"/>
      <c r="I9" s="141"/>
      <c r="L9" s="21"/>
    </row>
    <row r="10" s="1" customFormat="1" ht="12" customHeight="1">
      <c r="B10" s="21"/>
      <c r="D10" s="147" t="s">
        <v>101</v>
      </c>
      <c r="I10" s="141"/>
      <c r="L10" s="21"/>
    </row>
    <row r="11" s="2" customFormat="1" ht="16.5" customHeight="1">
      <c r="A11" s="40"/>
      <c r="B11" s="46"/>
      <c r="C11" s="40"/>
      <c r="D11" s="40"/>
      <c r="E11" s="149" t="s">
        <v>102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7" t="s">
        <v>103</v>
      </c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2" t="s">
        <v>104</v>
      </c>
      <c r="F13" s="40"/>
      <c r="G13" s="40"/>
      <c r="H13" s="40"/>
      <c r="I13" s="150"/>
      <c r="J13" s="40"/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150"/>
      <c r="J14" s="40"/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7" t="s">
        <v>18</v>
      </c>
      <c r="E15" s="40"/>
      <c r="F15" s="135" t="s">
        <v>87</v>
      </c>
      <c r="G15" s="40"/>
      <c r="H15" s="40"/>
      <c r="I15" s="153" t="s">
        <v>20</v>
      </c>
      <c r="J15" s="135" t="s">
        <v>21</v>
      </c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22</v>
      </c>
      <c r="E16" s="40"/>
      <c r="F16" s="135" t="s">
        <v>23</v>
      </c>
      <c r="G16" s="40"/>
      <c r="H16" s="40"/>
      <c r="I16" s="153" t="s">
        <v>24</v>
      </c>
      <c r="J16" s="154" t="str">
        <f>'Rekapitulace stavby'!AN8</f>
        <v>20. 11. 2020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21.84" customHeight="1">
      <c r="A17" s="40"/>
      <c r="B17" s="46"/>
      <c r="C17" s="40"/>
      <c r="D17" s="155" t="s">
        <v>26</v>
      </c>
      <c r="E17" s="40"/>
      <c r="F17" s="156" t="s">
        <v>27</v>
      </c>
      <c r="G17" s="40"/>
      <c r="H17" s="40"/>
      <c r="I17" s="157" t="s">
        <v>28</v>
      </c>
      <c r="J17" s="156" t="s">
        <v>105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7" t="s">
        <v>30</v>
      </c>
      <c r="E18" s="40"/>
      <c r="F18" s="40"/>
      <c r="G18" s="40"/>
      <c r="H18" s="40"/>
      <c r="I18" s="153" t="s">
        <v>31</v>
      </c>
      <c r="J18" s="135" t="s">
        <v>32</v>
      </c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106</v>
      </c>
      <c r="F19" s="40"/>
      <c r="G19" s="40"/>
      <c r="H19" s="40"/>
      <c r="I19" s="153" t="s">
        <v>34</v>
      </c>
      <c r="J19" s="135" t="s">
        <v>32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50"/>
      <c r="J20" s="40"/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7" t="s">
        <v>35</v>
      </c>
      <c r="E21" s="40"/>
      <c r="F21" s="40"/>
      <c r="G21" s="40"/>
      <c r="H21" s="40"/>
      <c r="I21" s="153" t="s">
        <v>31</v>
      </c>
      <c r="J21" s="34" t="str">
        <f>'Rekapitulace stavby'!AN13</f>
        <v>Vyplň údaj</v>
      </c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53" t="s">
        <v>34</v>
      </c>
      <c r="J22" s="34" t="str">
        <f>'Rekapitulace stavby'!AN14</f>
        <v>Vyplň údaj</v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50"/>
      <c r="J23" s="40"/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7" t="s">
        <v>37</v>
      </c>
      <c r="E24" s="40"/>
      <c r="F24" s="40"/>
      <c r="G24" s="40"/>
      <c r="H24" s="40"/>
      <c r="I24" s="153" t="s">
        <v>31</v>
      </c>
      <c r="J24" s="135" t="s">
        <v>32</v>
      </c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107</v>
      </c>
      <c r="F25" s="40"/>
      <c r="G25" s="40"/>
      <c r="H25" s="40"/>
      <c r="I25" s="153" t="s">
        <v>34</v>
      </c>
      <c r="J25" s="135" t="s">
        <v>32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50"/>
      <c r="J26" s="40"/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7" t="s">
        <v>40</v>
      </c>
      <c r="E27" s="40"/>
      <c r="F27" s="40"/>
      <c r="G27" s="40"/>
      <c r="H27" s="40"/>
      <c r="I27" s="153" t="s">
        <v>31</v>
      </c>
      <c r="J27" s="135" t="s">
        <v>32</v>
      </c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41</v>
      </c>
      <c r="F28" s="40"/>
      <c r="G28" s="40"/>
      <c r="H28" s="40"/>
      <c r="I28" s="153" t="s">
        <v>34</v>
      </c>
      <c r="J28" s="135" t="s">
        <v>32</v>
      </c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150"/>
      <c r="J29" s="40"/>
      <c r="K29" s="40"/>
      <c r="L29" s="151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7" t="s">
        <v>42</v>
      </c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16.5" customHeight="1">
      <c r="A31" s="158"/>
      <c r="B31" s="159"/>
      <c r="C31" s="158"/>
      <c r="D31" s="158"/>
      <c r="E31" s="160" t="s">
        <v>32</v>
      </c>
      <c r="F31" s="160"/>
      <c r="G31" s="160"/>
      <c r="H31" s="160"/>
      <c r="I31" s="161"/>
      <c r="J31" s="158"/>
      <c r="K31" s="158"/>
      <c r="L31" s="162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150"/>
      <c r="J32" s="40"/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63"/>
      <c r="E33" s="163"/>
      <c r="F33" s="163"/>
      <c r="G33" s="163"/>
      <c r="H33" s="163"/>
      <c r="I33" s="164"/>
      <c r="J33" s="163"/>
      <c r="K33" s="163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5" t="s">
        <v>44</v>
      </c>
      <c r="E34" s="40"/>
      <c r="F34" s="40"/>
      <c r="G34" s="40"/>
      <c r="H34" s="40"/>
      <c r="I34" s="150"/>
      <c r="J34" s="166">
        <f>ROUND(J93, 2)</f>
        <v>0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63"/>
      <c r="E35" s="163"/>
      <c r="F35" s="163"/>
      <c r="G35" s="163"/>
      <c r="H35" s="163"/>
      <c r="I35" s="164"/>
      <c r="J35" s="163"/>
      <c r="K35" s="163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7" t="s">
        <v>46</v>
      </c>
      <c r="G36" s="40"/>
      <c r="H36" s="40"/>
      <c r="I36" s="168" t="s">
        <v>45</v>
      </c>
      <c r="J36" s="167" t="s">
        <v>47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9" t="s">
        <v>48</v>
      </c>
      <c r="E37" s="147" t="s">
        <v>49</v>
      </c>
      <c r="F37" s="169">
        <f>ROUND((SUM(BE93:BE451)),  2)</f>
        <v>0</v>
      </c>
      <c r="G37" s="40"/>
      <c r="H37" s="40"/>
      <c r="I37" s="170">
        <v>0.20999999999999999</v>
      </c>
      <c r="J37" s="169">
        <f>ROUND(((SUM(BE93:BE451))*I37),  2)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50</v>
      </c>
      <c r="F38" s="169">
        <f>ROUND((SUM(BF93:BF451)),  2)</f>
        <v>0</v>
      </c>
      <c r="G38" s="40"/>
      <c r="H38" s="40"/>
      <c r="I38" s="170">
        <v>0.14999999999999999</v>
      </c>
      <c r="J38" s="169">
        <f>ROUND(((SUM(BF93:BF451))*I38),  2)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51</v>
      </c>
      <c r="F39" s="169">
        <f>ROUND((SUM(BG93:BG451)),  2)</f>
        <v>0</v>
      </c>
      <c r="G39" s="40"/>
      <c r="H39" s="40"/>
      <c r="I39" s="170">
        <v>0.20999999999999999</v>
      </c>
      <c r="J39" s="169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7" t="s">
        <v>52</v>
      </c>
      <c r="F40" s="169">
        <f>ROUND((SUM(BH93:BH451)),  2)</f>
        <v>0</v>
      </c>
      <c r="G40" s="40"/>
      <c r="H40" s="40"/>
      <c r="I40" s="170">
        <v>0.14999999999999999</v>
      </c>
      <c r="J40" s="169">
        <f>0</f>
        <v>0</v>
      </c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7" t="s">
        <v>53</v>
      </c>
      <c r="F41" s="169">
        <f>ROUND((SUM(BI93:BI451)),  2)</f>
        <v>0</v>
      </c>
      <c r="G41" s="40"/>
      <c r="H41" s="40"/>
      <c r="I41" s="170">
        <v>0</v>
      </c>
      <c r="J41" s="169">
        <f>0</f>
        <v>0</v>
      </c>
      <c r="K41" s="40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150"/>
      <c r="J42" s="40"/>
      <c r="K42" s="40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71"/>
      <c r="D43" s="172" t="s">
        <v>54</v>
      </c>
      <c r="E43" s="173"/>
      <c r="F43" s="173"/>
      <c r="G43" s="174" t="s">
        <v>55</v>
      </c>
      <c r="H43" s="175" t="s">
        <v>56</v>
      </c>
      <c r="I43" s="176"/>
      <c r="J43" s="177">
        <f>SUM(J34:J41)</f>
        <v>0</v>
      </c>
      <c r="K43" s="178"/>
      <c r="L43" s="151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79"/>
      <c r="C44" s="180"/>
      <c r="D44" s="180"/>
      <c r="E44" s="180"/>
      <c r="F44" s="180"/>
      <c r="G44" s="180"/>
      <c r="H44" s="180"/>
      <c r="I44" s="181"/>
      <c r="J44" s="180"/>
      <c r="K44" s="180"/>
      <c r="L44" s="151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82"/>
      <c r="C48" s="183"/>
      <c r="D48" s="183"/>
      <c r="E48" s="183"/>
      <c r="F48" s="183"/>
      <c r="G48" s="183"/>
      <c r="H48" s="183"/>
      <c r="I48" s="184"/>
      <c r="J48" s="183"/>
      <c r="K48" s="183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108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150"/>
      <c r="J51" s="42"/>
      <c r="K51" s="42"/>
      <c r="L51" s="151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85" t="str">
        <f>E7</f>
        <v>Rekonstrukce Kateřinská 17 ,Olomouc Mobiliář,truhlář ,ostatní</v>
      </c>
      <c r="F52" s="33"/>
      <c r="G52" s="33"/>
      <c r="H52" s="33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99</v>
      </c>
      <c r="D53" s="23"/>
      <c r="E53" s="23"/>
      <c r="F53" s="23"/>
      <c r="G53" s="23"/>
      <c r="H53" s="23"/>
      <c r="I53" s="141"/>
      <c r="J53" s="23"/>
      <c r="K53" s="23"/>
      <c r="L53" s="21"/>
    </row>
    <row r="54" s="1" customFormat="1" ht="16.5" customHeight="1">
      <c r="B54" s="22"/>
      <c r="C54" s="23"/>
      <c r="D54" s="23"/>
      <c r="E54" s="185" t="s">
        <v>100</v>
      </c>
      <c r="F54" s="23"/>
      <c r="G54" s="23"/>
      <c r="H54" s="23"/>
      <c r="I54" s="141"/>
      <c r="J54" s="23"/>
      <c r="K54" s="23"/>
      <c r="L54" s="21"/>
    </row>
    <row r="55" s="1" customFormat="1" ht="12" customHeight="1">
      <c r="B55" s="22"/>
      <c r="C55" s="33" t="s">
        <v>101</v>
      </c>
      <c r="D55" s="23"/>
      <c r="E55" s="23"/>
      <c r="F55" s="23"/>
      <c r="G55" s="23"/>
      <c r="H55" s="23"/>
      <c r="I55" s="141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186" t="s">
        <v>102</v>
      </c>
      <c r="F56" s="42"/>
      <c r="G56" s="42"/>
      <c r="H56" s="42"/>
      <c r="I56" s="150"/>
      <c r="J56" s="42"/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103</v>
      </c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MR 2020-1.10-2 - B sedací nábytek</v>
      </c>
      <c r="F58" s="42"/>
      <c r="G58" s="42"/>
      <c r="H58" s="42"/>
      <c r="I58" s="150"/>
      <c r="J58" s="42"/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150"/>
      <c r="J59" s="42"/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Olomouc</v>
      </c>
      <c r="G60" s="42"/>
      <c r="H60" s="42"/>
      <c r="I60" s="153" t="s">
        <v>24</v>
      </c>
      <c r="J60" s="74" t="str">
        <f>IF(J16="","",J16)</f>
        <v>20. 11. 2020</v>
      </c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150"/>
      <c r="J61" s="42"/>
      <c r="K61" s="42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3" t="s">
        <v>30</v>
      </c>
      <c r="D62" s="42"/>
      <c r="E62" s="42"/>
      <c r="F62" s="28" t="str">
        <f>E19</f>
        <v>UP Olomouc</v>
      </c>
      <c r="G62" s="42"/>
      <c r="H62" s="42"/>
      <c r="I62" s="153" t="s">
        <v>37</v>
      </c>
      <c r="J62" s="38" t="str">
        <f>E25</f>
        <v>Mg Ing arch Lukaš Blažek</v>
      </c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35</v>
      </c>
      <c r="D63" s="42"/>
      <c r="E63" s="42"/>
      <c r="F63" s="28" t="str">
        <f>IF(E22="","",E22)</f>
        <v>Vyplň údaj</v>
      </c>
      <c r="G63" s="42"/>
      <c r="H63" s="42"/>
      <c r="I63" s="153" t="s">
        <v>40</v>
      </c>
      <c r="J63" s="38" t="str">
        <f>E28</f>
        <v xml:space="preserve"> 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150"/>
      <c r="J64" s="42"/>
      <c r="K64" s="42"/>
      <c r="L64" s="151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87" t="s">
        <v>109</v>
      </c>
      <c r="D65" s="188"/>
      <c r="E65" s="188"/>
      <c r="F65" s="188"/>
      <c r="G65" s="188"/>
      <c r="H65" s="188"/>
      <c r="I65" s="189"/>
      <c r="J65" s="190" t="s">
        <v>110</v>
      </c>
      <c r="K65" s="188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150"/>
      <c r="J66" s="42"/>
      <c r="K66" s="42"/>
      <c r="L66" s="151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91" t="s">
        <v>76</v>
      </c>
      <c r="D67" s="42"/>
      <c r="E67" s="42"/>
      <c r="F67" s="42"/>
      <c r="G67" s="42"/>
      <c r="H67" s="42"/>
      <c r="I67" s="150"/>
      <c r="J67" s="104">
        <f>J93</f>
        <v>0</v>
      </c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111</v>
      </c>
    </row>
    <row r="68" s="9" customFormat="1" ht="24.96" customHeight="1">
      <c r="A68" s="9"/>
      <c r="B68" s="192"/>
      <c r="C68" s="193"/>
      <c r="D68" s="194" t="s">
        <v>112</v>
      </c>
      <c r="E68" s="195"/>
      <c r="F68" s="195"/>
      <c r="G68" s="195"/>
      <c r="H68" s="195"/>
      <c r="I68" s="196"/>
      <c r="J68" s="197">
        <f>J94</f>
        <v>0</v>
      </c>
      <c r="K68" s="193"/>
      <c r="L68" s="19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9"/>
      <c r="C69" s="126"/>
      <c r="D69" s="200" t="s">
        <v>113</v>
      </c>
      <c r="E69" s="201"/>
      <c r="F69" s="201"/>
      <c r="G69" s="201"/>
      <c r="H69" s="201"/>
      <c r="I69" s="202"/>
      <c r="J69" s="203">
        <f>J95</f>
        <v>0</v>
      </c>
      <c r="K69" s="126"/>
      <c r="L69" s="20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181"/>
      <c r="J71" s="62"/>
      <c r="K71" s="6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184"/>
      <c r="J75" s="64"/>
      <c r="K75" s="64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114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85" t="str">
        <f>E7</f>
        <v>Rekonstrukce Kateřinská 17 ,Olomouc Mobiliář,truhlář ,ostatní</v>
      </c>
      <c r="F79" s="33"/>
      <c r="G79" s="33"/>
      <c r="H79" s="33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99</v>
      </c>
      <c r="D80" s="23"/>
      <c r="E80" s="23"/>
      <c r="F80" s="23"/>
      <c r="G80" s="23"/>
      <c r="H80" s="23"/>
      <c r="I80" s="141"/>
      <c r="J80" s="23"/>
      <c r="K80" s="23"/>
      <c r="L80" s="21"/>
    </row>
    <row r="81" s="1" customFormat="1" ht="16.5" customHeight="1">
      <c r="B81" s="22"/>
      <c r="C81" s="23"/>
      <c r="D81" s="23"/>
      <c r="E81" s="185" t="s">
        <v>100</v>
      </c>
      <c r="F81" s="23"/>
      <c r="G81" s="23"/>
      <c r="H81" s="23"/>
      <c r="I81" s="141"/>
      <c r="J81" s="23"/>
      <c r="K81" s="23"/>
      <c r="L81" s="21"/>
    </row>
    <row r="82" s="1" customFormat="1" ht="12" customHeight="1">
      <c r="B82" s="22"/>
      <c r="C82" s="33" t="s">
        <v>101</v>
      </c>
      <c r="D82" s="23"/>
      <c r="E82" s="23"/>
      <c r="F82" s="23"/>
      <c r="G82" s="23"/>
      <c r="H82" s="23"/>
      <c r="I82" s="141"/>
      <c r="J82" s="23"/>
      <c r="K82" s="23"/>
      <c r="L82" s="21"/>
    </row>
    <row r="83" s="2" customFormat="1" ht="16.5" customHeight="1">
      <c r="A83" s="40"/>
      <c r="B83" s="41"/>
      <c r="C83" s="42"/>
      <c r="D83" s="42"/>
      <c r="E83" s="186" t="s">
        <v>102</v>
      </c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3" t="s">
        <v>103</v>
      </c>
      <c r="D84" s="42"/>
      <c r="E84" s="42"/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MR 2020-1.10-2 - B sedací nábytek</v>
      </c>
      <c r="F85" s="42"/>
      <c r="G85" s="42"/>
      <c r="H85" s="42"/>
      <c r="I85" s="150"/>
      <c r="J85" s="42"/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22</v>
      </c>
      <c r="D87" s="42"/>
      <c r="E87" s="42"/>
      <c r="F87" s="28" t="str">
        <f>F16</f>
        <v>Olomouc</v>
      </c>
      <c r="G87" s="42"/>
      <c r="H87" s="42"/>
      <c r="I87" s="153" t="s">
        <v>24</v>
      </c>
      <c r="J87" s="74" t="str">
        <f>IF(J16="","",J16)</f>
        <v>20. 11. 2020</v>
      </c>
      <c r="K87" s="42"/>
      <c r="L87" s="15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50"/>
      <c r="J88" s="42"/>
      <c r="K88" s="42"/>
      <c r="L88" s="15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3" t="s">
        <v>30</v>
      </c>
      <c r="D89" s="42"/>
      <c r="E89" s="42"/>
      <c r="F89" s="28" t="str">
        <f>E19</f>
        <v>UP Olomouc</v>
      </c>
      <c r="G89" s="42"/>
      <c r="H89" s="42"/>
      <c r="I89" s="153" t="s">
        <v>37</v>
      </c>
      <c r="J89" s="38" t="str">
        <f>E25</f>
        <v>Mg Ing arch Lukaš Blažek</v>
      </c>
      <c r="K89" s="42"/>
      <c r="L89" s="15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3" t="s">
        <v>35</v>
      </c>
      <c r="D90" s="42"/>
      <c r="E90" s="42"/>
      <c r="F90" s="28" t="str">
        <f>IF(E22="","",E22)</f>
        <v>Vyplň údaj</v>
      </c>
      <c r="G90" s="42"/>
      <c r="H90" s="42"/>
      <c r="I90" s="153" t="s">
        <v>40</v>
      </c>
      <c r="J90" s="38" t="str">
        <f>E28</f>
        <v xml:space="preserve"> </v>
      </c>
      <c r="K90" s="42"/>
      <c r="L90" s="15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150"/>
      <c r="J91" s="42"/>
      <c r="K91" s="42"/>
      <c r="L91" s="151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205"/>
      <c r="B92" s="206"/>
      <c r="C92" s="207" t="s">
        <v>115</v>
      </c>
      <c r="D92" s="208" t="s">
        <v>63</v>
      </c>
      <c r="E92" s="208" t="s">
        <v>59</v>
      </c>
      <c r="F92" s="208" t="s">
        <v>60</v>
      </c>
      <c r="G92" s="208" t="s">
        <v>116</v>
      </c>
      <c r="H92" s="208" t="s">
        <v>117</v>
      </c>
      <c r="I92" s="209" t="s">
        <v>118</v>
      </c>
      <c r="J92" s="208" t="s">
        <v>110</v>
      </c>
      <c r="K92" s="210" t="s">
        <v>119</v>
      </c>
      <c r="L92" s="211"/>
      <c r="M92" s="94" t="s">
        <v>32</v>
      </c>
      <c r="N92" s="95" t="s">
        <v>48</v>
      </c>
      <c r="O92" s="95" t="s">
        <v>120</v>
      </c>
      <c r="P92" s="95" t="s">
        <v>121</v>
      </c>
      <c r="Q92" s="95" t="s">
        <v>122</v>
      </c>
      <c r="R92" s="95" t="s">
        <v>123</v>
      </c>
      <c r="S92" s="95" t="s">
        <v>124</v>
      </c>
      <c r="T92" s="96" t="s">
        <v>125</v>
      </c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</row>
    <row r="93" s="2" customFormat="1" ht="22.8" customHeight="1">
      <c r="A93" s="40"/>
      <c r="B93" s="41"/>
      <c r="C93" s="101" t="s">
        <v>126</v>
      </c>
      <c r="D93" s="42"/>
      <c r="E93" s="42"/>
      <c r="F93" s="42"/>
      <c r="G93" s="42"/>
      <c r="H93" s="42"/>
      <c r="I93" s="150"/>
      <c r="J93" s="212">
        <f>BK93</f>
        <v>0</v>
      </c>
      <c r="K93" s="42"/>
      <c r="L93" s="46"/>
      <c r="M93" s="97"/>
      <c r="N93" s="213"/>
      <c r="O93" s="98"/>
      <c r="P93" s="214">
        <f>P94</f>
        <v>0</v>
      </c>
      <c r="Q93" s="98"/>
      <c r="R93" s="214">
        <f>R94</f>
        <v>0</v>
      </c>
      <c r="S93" s="98"/>
      <c r="T93" s="215">
        <f>T94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77</v>
      </c>
      <c r="AU93" s="18" t="s">
        <v>111</v>
      </c>
      <c r="BK93" s="216">
        <f>BK94</f>
        <v>0</v>
      </c>
    </row>
    <row r="94" s="12" customFormat="1" ht="25.92" customHeight="1">
      <c r="A94" s="12"/>
      <c r="B94" s="217"/>
      <c r="C94" s="218"/>
      <c r="D94" s="219" t="s">
        <v>77</v>
      </c>
      <c r="E94" s="220" t="s">
        <v>127</v>
      </c>
      <c r="F94" s="220" t="s">
        <v>128</v>
      </c>
      <c r="G94" s="218"/>
      <c r="H94" s="218"/>
      <c r="I94" s="221"/>
      <c r="J94" s="222">
        <f>BK94</f>
        <v>0</v>
      </c>
      <c r="K94" s="218"/>
      <c r="L94" s="223"/>
      <c r="M94" s="224"/>
      <c r="N94" s="225"/>
      <c r="O94" s="225"/>
      <c r="P94" s="226">
        <f>P95</f>
        <v>0</v>
      </c>
      <c r="Q94" s="225"/>
      <c r="R94" s="226">
        <f>R95</f>
        <v>0</v>
      </c>
      <c r="S94" s="225"/>
      <c r="T94" s="227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8" t="s">
        <v>88</v>
      </c>
      <c r="AT94" s="229" t="s">
        <v>77</v>
      </c>
      <c r="AU94" s="229" t="s">
        <v>78</v>
      </c>
      <c r="AY94" s="228" t="s">
        <v>129</v>
      </c>
      <c r="BK94" s="230">
        <f>BK95</f>
        <v>0</v>
      </c>
    </row>
    <row r="95" s="12" customFormat="1" ht="22.8" customHeight="1">
      <c r="A95" s="12"/>
      <c r="B95" s="217"/>
      <c r="C95" s="218"/>
      <c r="D95" s="219" t="s">
        <v>77</v>
      </c>
      <c r="E95" s="231" t="s">
        <v>130</v>
      </c>
      <c r="F95" s="231" t="s">
        <v>95</v>
      </c>
      <c r="G95" s="218"/>
      <c r="H95" s="218"/>
      <c r="I95" s="221"/>
      <c r="J95" s="232">
        <f>BK95</f>
        <v>0</v>
      </c>
      <c r="K95" s="218"/>
      <c r="L95" s="223"/>
      <c r="M95" s="224"/>
      <c r="N95" s="225"/>
      <c r="O95" s="225"/>
      <c r="P95" s="226">
        <f>SUM(P96:P451)</f>
        <v>0</v>
      </c>
      <c r="Q95" s="225"/>
      <c r="R95" s="226">
        <f>SUM(R96:R451)</f>
        <v>0</v>
      </c>
      <c r="S95" s="225"/>
      <c r="T95" s="227">
        <f>SUM(T96:T451)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8" t="s">
        <v>88</v>
      </c>
      <c r="AT95" s="229" t="s">
        <v>77</v>
      </c>
      <c r="AU95" s="229" t="s">
        <v>85</v>
      </c>
      <c r="AY95" s="228" t="s">
        <v>129</v>
      </c>
      <c r="BK95" s="230">
        <f>SUM(BK96:BK451)</f>
        <v>0</v>
      </c>
    </row>
    <row r="96" s="2" customFormat="1" ht="16.5" customHeight="1">
      <c r="A96" s="40"/>
      <c r="B96" s="41"/>
      <c r="C96" s="233" t="s">
        <v>85</v>
      </c>
      <c r="D96" s="233" t="s">
        <v>131</v>
      </c>
      <c r="E96" s="234" t="s">
        <v>132</v>
      </c>
      <c r="F96" s="235" t="s">
        <v>133</v>
      </c>
      <c r="G96" s="236" t="s">
        <v>134</v>
      </c>
      <c r="H96" s="237">
        <v>16</v>
      </c>
      <c r="I96" s="238"/>
      <c r="J96" s="239">
        <f>ROUND(I96*H96,2)</f>
        <v>0</v>
      </c>
      <c r="K96" s="235" t="s">
        <v>32</v>
      </c>
      <c r="L96" s="46"/>
      <c r="M96" s="240" t="s">
        <v>32</v>
      </c>
      <c r="N96" s="241" t="s">
        <v>49</v>
      </c>
      <c r="O96" s="86"/>
      <c r="P96" s="242">
        <f>O96*H96</f>
        <v>0</v>
      </c>
      <c r="Q96" s="242">
        <v>0</v>
      </c>
      <c r="R96" s="242">
        <f>Q96*H96</f>
        <v>0</v>
      </c>
      <c r="S96" s="242">
        <v>0</v>
      </c>
      <c r="T96" s="243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4" t="s">
        <v>135</v>
      </c>
      <c r="AT96" s="244" t="s">
        <v>131</v>
      </c>
      <c r="AU96" s="244" t="s">
        <v>88</v>
      </c>
      <c r="AY96" s="18" t="s">
        <v>129</v>
      </c>
      <c r="BE96" s="245">
        <f>IF(N96="základní",J96,0)</f>
        <v>0</v>
      </c>
      <c r="BF96" s="245">
        <f>IF(N96="snížená",J96,0)</f>
        <v>0</v>
      </c>
      <c r="BG96" s="245">
        <f>IF(N96="zákl. přenesená",J96,0)</f>
        <v>0</v>
      </c>
      <c r="BH96" s="245">
        <f>IF(N96="sníž. přenesená",J96,0)</f>
        <v>0</v>
      </c>
      <c r="BI96" s="245">
        <f>IF(N96="nulová",J96,0)</f>
        <v>0</v>
      </c>
      <c r="BJ96" s="18" t="s">
        <v>85</v>
      </c>
      <c r="BK96" s="245">
        <f>ROUND(I96*H96,2)</f>
        <v>0</v>
      </c>
      <c r="BL96" s="18" t="s">
        <v>135</v>
      </c>
      <c r="BM96" s="244" t="s">
        <v>136</v>
      </c>
    </row>
    <row r="97" s="2" customFormat="1">
      <c r="A97" s="40"/>
      <c r="B97" s="41"/>
      <c r="C97" s="42"/>
      <c r="D97" s="246" t="s">
        <v>137</v>
      </c>
      <c r="E97" s="42"/>
      <c r="F97" s="247" t="s">
        <v>138</v>
      </c>
      <c r="G97" s="42"/>
      <c r="H97" s="42"/>
      <c r="I97" s="150"/>
      <c r="J97" s="42"/>
      <c r="K97" s="42"/>
      <c r="L97" s="46"/>
      <c r="M97" s="248"/>
      <c r="N97" s="24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137</v>
      </c>
      <c r="AU97" s="18" t="s">
        <v>88</v>
      </c>
    </row>
    <row r="98" s="2" customFormat="1">
      <c r="A98" s="40"/>
      <c r="B98" s="41"/>
      <c r="C98" s="42"/>
      <c r="D98" s="246" t="s">
        <v>139</v>
      </c>
      <c r="E98" s="42"/>
      <c r="F98" s="250" t="s">
        <v>140</v>
      </c>
      <c r="G98" s="42"/>
      <c r="H98" s="42"/>
      <c r="I98" s="150"/>
      <c r="J98" s="42"/>
      <c r="K98" s="42"/>
      <c r="L98" s="46"/>
      <c r="M98" s="248"/>
      <c r="N98" s="24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139</v>
      </c>
      <c r="AU98" s="18" t="s">
        <v>88</v>
      </c>
    </row>
    <row r="99" s="13" customFormat="1">
      <c r="A99" s="13"/>
      <c r="B99" s="251"/>
      <c r="C99" s="252"/>
      <c r="D99" s="246" t="s">
        <v>141</v>
      </c>
      <c r="E99" s="253" t="s">
        <v>32</v>
      </c>
      <c r="F99" s="254" t="s">
        <v>142</v>
      </c>
      <c r="G99" s="252"/>
      <c r="H99" s="255">
        <v>16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61" t="s">
        <v>141</v>
      </c>
      <c r="AU99" s="261" t="s">
        <v>88</v>
      </c>
      <c r="AV99" s="13" t="s">
        <v>88</v>
      </c>
      <c r="AW99" s="13" t="s">
        <v>39</v>
      </c>
      <c r="AX99" s="13" t="s">
        <v>78</v>
      </c>
      <c r="AY99" s="261" t="s">
        <v>129</v>
      </c>
    </row>
    <row r="100" s="14" customFormat="1">
      <c r="A100" s="14"/>
      <c r="B100" s="262"/>
      <c r="C100" s="263"/>
      <c r="D100" s="246" t="s">
        <v>141</v>
      </c>
      <c r="E100" s="264" t="s">
        <v>32</v>
      </c>
      <c r="F100" s="265" t="s">
        <v>143</v>
      </c>
      <c r="G100" s="263"/>
      <c r="H100" s="264" t="s">
        <v>32</v>
      </c>
      <c r="I100" s="266"/>
      <c r="J100" s="263"/>
      <c r="K100" s="263"/>
      <c r="L100" s="267"/>
      <c r="M100" s="268"/>
      <c r="N100" s="269"/>
      <c r="O100" s="269"/>
      <c r="P100" s="269"/>
      <c r="Q100" s="269"/>
      <c r="R100" s="269"/>
      <c r="S100" s="269"/>
      <c r="T100" s="27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71" t="s">
        <v>141</v>
      </c>
      <c r="AU100" s="271" t="s">
        <v>88</v>
      </c>
      <c r="AV100" s="14" t="s">
        <v>85</v>
      </c>
      <c r="AW100" s="14" t="s">
        <v>39</v>
      </c>
      <c r="AX100" s="14" t="s">
        <v>78</v>
      </c>
      <c r="AY100" s="271" t="s">
        <v>129</v>
      </c>
    </row>
    <row r="101" s="14" customFormat="1">
      <c r="A101" s="14"/>
      <c r="B101" s="262"/>
      <c r="C101" s="263"/>
      <c r="D101" s="246" t="s">
        <v>141</v>
      </c>
      <c r="E101" s="264" t="s">
        <v>32</v>
      </c>
      <c r="F101" s="265" t="s">
        <v>144</v>
      </c>
      <c r="G101" s="263"/>
      <c r="H101" s="264" t="s">
        <v>32</v>
      </c>
      <c r="I101" s="266"/>
      <c r="J101" s="263"/>
      <c r="K101" s="263"/>
      <c r="L101" s="267"/>
      <c r="M101" s="268"/>
      <c r="N101" s="269"/>
      <c r="O101" s="269"/>
      <c r="P101" s="269"/>
      <c r="Q101" s="269"/>
      <c r="R101" s="269"/>
      <c r="S101" s="269"/>
      <c r="T101" s="27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71" t="s">
        <v>141</v>
      </c>
      <c r="AU101" s="271" t="s">
        <v>88</v>
      </c>
      <c r="AV101" s="14" t="s">
        <v>85</v>
      </c>
      <c r="AW101" s="14" t="s">
        <v>39</v>
      </c>
      <c r="AX101" s="14" t="s">
        <v>78</v>
      </c>
      <c r="AY101" s="271" t="s">
        <v>129</v>
      </c>
    </row>
    <row r="102" s="14" customFormat="1">
      <c r="A102" s="14"/>
      <c r="B102" s="262"/>
      <c r="C102" s="263"/>
      <c r="D102" s="246" t="s">
        <v>141</v>
      </c>
      <c r="E102" s="264" t="s">
        <v>32</v>
      </c>
      <c r="F102" s="265" t="s">
        <v>145</v>
      </c>
      <c r="G102" s="263"/>
      <c r="H102" s="264" t="s">
        <v>32</v>
      </c>
      <c r="I102" s="266"/>
      <c r="J102" s="263"/>
      <c r="K102" s="263"/>
      <c r="L102" s="267"/>
      <c r="M102" s="268"/>
      <c r="N102" s="269"/>
      <c r="O102" s="269"/>
      <c r="P102" s="269"/>
      <c r="Q102" s="269"/>
      <c r="R102" s="269"/>
      <c r="S102" s="269"/>
      <c r="T102" s="27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71" t="s">
        <v>141</v>
      </c>
      <c r="AU102" s="271" t="s">
        <v>88</v>
      </c>
      <c r="AV102" s="14" t="s">
        <v>85</v>
      </c>
      <c r="AW102" s="14" t="s">
        <v>39</v>
      </c>
      <c r="AX102" s="14" t="s">
        <v>78</v>
      </c>
      <c r="AY102" s="271" t="s">
        <v>129</v>
      </c>
    </row>
    <row r="103" s="14" customFormat="1">
      <c r="A103" s="14"/>
      <c r="B103" s="262"/>
      <c r="C103" s="263"/>
      <c r="D103" s="246" t="s">
        <v>141</v>
      </c>
      <c r="E103" s="264" t="s">
        <v>32</v>
      </c>
      <c r="F103" s="265" t="s">
        <v>146</v>
      </c>
      <c r="G103" s="263"/>
      <c r="H103" s="264" t="s">
        <v>32</v>
      </c>
      <c r="I103" s="266"/>
      <c r="J103" s="263"/>
      <c r="K103" s="263"/>
      <c r="L103" s="267"/>
      <c r="M103" s="268"/>
      <c r="N103" s="269"/>
      <c r="O103" s="269"/>
      <c r="P103" s="269"/>
      <c r="Q103" s="269"/>
      <c r="R103" s="269"/>
      <c r="S103" s="269"/>
      <c r="T103" s="27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71" t="s">
        <v>141</v>
      </c>
      <c r="AU103" s="271" t="s">
        <v>88</v>
      </c>
      <c r="AV103" s="14" t="s">
        <v>85</v>
      </c>
      <c r="AW103" s="14" t="s">
        <v>39</v>
      </c>
      <c r="AX103" s="14" t="s">
        <v>78</v>
      </c>
      <c r="AY103" s="271" t="s">
        <v>129</v>
      </c>
    </row>
    <row r="104" s="14" customFormat="1">
      <c r="A104" s="14"/>
      <c r="B104" s="262"/>
      <c r="C104" s="263"/>
      <c r="D104" s="246" t="s">
        <v>141</v>
      </c>
      <c r="E104" s="264" t="s">
        <v>32</v>
      </c>
      <c r="F104" s="265" t="s">
        <v>147</v>
      </c>
      <c r="G104" s="263"/>
      <c r="H104" s="264" t="s">
        <v>32</v>
      </c>
      <c r="I104" s="266"/>
      <c r="J104" s="263"/>
      <c r="K104" s="263"/>
      <c r="L104" s="267"/>
      <c r="M104" s="268"/>
      <c r="N104" s="269"/>
      <c r="O104" s="269"/>
      <c r="P104" s="269"/>
      <c r="Q104" s="269"/>
      <c r="R104" s="269"/>
      <c r="S104" s="269"/>
      <c r="T104" s="27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71" t="s">
        <v>141</v>
      </c>
      <c r="AU104" s="271" t="s">
        <v>88</v>
      </c>
      <c r="AV104" s="14" t="s">
        <v>85</v>
      </c>
      <c r="AW104" s="14" t="s">
        <v>39</v>
      </c>
      <c r="AX104" s="14" t="s">
        <v>78</v>
      </c>
      <c r="AY104" s="271" t="s">
        <v>129</v>
      </c>
    </row>
    <row r="105" s="14" customFormat="1">
      <c r="A105" s="14"/>
      <c r="B105" s="262"/>
      <c r="C105" s="263"/>
      <c r="D105" s="246" t="s">
        <v>141</v>
      </c>
      <c r="E105" s="264" t="s">
        <v>32</v>
      </c>
      <c r="F105" s="265" t="s">
        <v>148</v>
      </c>
      <c r="G105" s="263"/>
      <c r="H105" s="264" t="s">
        <v>32</v>
      </c>
      <c r="I105" s="266"/>
      <c r="J105" s="263"/>
      <c r="K105" s="263"/>
      <c r="L105" s="267"/>
      <c r="M105" s="268"/>
      <c r="N105" s="269"/>
      <c r="O105" s="269"/>
      <c r="P105" s="269"/>
      <c r="Q105" s="269"/>
      <c r="R105" s="269"/>
      <c r="S105" s="269"/>
      <c r="T105" s="27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71" t="s">
        <v>141</v>
      </c>
      <c r="AU105" s="271" t="s">
        <v>88</v>
      </c>
      <c r="AV105" s="14" t="s">
        <v>85</v>
      </c>
      <c r="AW105" s="14" t="s">
        <v>39</v>
      </c>
      <c r="AX105" s="14" t="s">
        <v>78</v>
      </c>
      <c r="AY105" s="271" t="s">
        <v>129</v>
      </c>
    </row>
    <row r="106" s="14" customFormat="1">
      <c r="A106" s="14"/>
      <c r="B106" s="262"/>
      <c r="C106" s="263"/>
      <c r="D106" s="246" t="s">
        <v>141</v>
      </c>
      <c r="E106" s="264" t="s">
        <v>32</v>
      </c>
      <c r="F106" s="265" t="s">
        <v>149</v>
      </c>
      <c r="G106" s="263"/>
      <c r="H106" s="264" t="s">
        <v>32</v>
      </c>
      <c r="I106" s="266"/>
      <c r="J106" s="263"/>
      <c r="K106" s="263"/>
      <c r="L106" s="267"/>
      <c r="M106" s="268"/>
      <c r="N106" s="269"/>
      <c r="O106" s="269"/>
      <c r="P106" s="269"/>
      <c r="Q106" s="269"/>
      <c r="R106" s="269"/>
      <c r="S106" s="269"/>
      <c r="T106" s="27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1" t="s">
        <v>141</v>
      </c>
      <c r="AU106" s="271" t="s">
        <v>88</v>
      </c>
      <c r="AV106" s="14" t="s">
        <v>85</v>
      </c>
      <c r="AW106" s="14" t="s">
        <v>39</v>
      </c>
      <c r="AX106" s="14" t="s">
        <v>78</v>
      </c>
      <c r="AY106" s="271" t="s">
        <v>129</v>
      </c>
    </row>
    <row r="107" s="14" customFormat="1">
      <c r="A107" s="14"/>
      <c r="B107" s="262"/>
      <c r="C107" s="263"/>
      <c r="D107" s="246" t="s">
        <v>141</v>
      </c>
      <c r="E107" s="264" t="s">
        <v>32</v>
      </c>
      <c r="F107" s="265" t="s">
        <v>150</v>
      </c>
      <c r="G107" s="263"/>
      <c r="H107" s="264" t="s">
        <v>32</v>
      </c>
      <c r="I107" s="266"/>
      <c r="J107" s="263"/>
      <c r="K107" s="263"/>
      <c r="L107" s="267"/>
      <c r="M107" s="268"/>
      <c r="N107" s="269"/>
      <c r="O107" s="269"/>
      <c r="P107" s="269"/>
      <c r="Q107" s="269"/>
      <c r="R107" s="269"/>
      <c r="S107" s="269"/>
      <c r="T107" s="27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71" t="s">
        <v>141</v>
      </c>
      <c r="AU107" s="271" t="s">
        <v>88</v>
      </c>
      <c r="AV107" s="14" t="s">
        <v>85</v>
      </c>
      <c r="AW107" s="14" t="s">
        <v>39</v>
      </c>
      <c r="AX107" s="14" t="s">
        <v>78</v>
      </c>
      <c r="AY107" s="271" t="s">
        <v>129</v>
      </c>
    </row>
    <row r="108" s="14" customFormat="1">
      <c r="A108" s="14"/>
      <c r="B108" s="262"/>
      <c r="C108" s="263"/>
      <c r="D108" s="246" t="s">
        <v>141</v>
      </c>
      <c r="E108" s="264" t="s">
        <v>32</v>
      </c>
      <c r="F108" s="265" t="s">
        <v>151</v>
      </c>
      <c r="G108" s="263"/>
      <c r="H108" s="264" t="s">
        <v>32</v>
      </c>
      <c r="I108" s="266"/>
      <c r="J108" s="263"/>
      <c r="K108" s="263"/>
      <c r="L108" s="267"/>
      <c r="M108" s="268"/>
      <c r="N108" s="269"/>
      <c r="O108" s="269"/>
      <c r="P108" s="269"/>
      <c r="Q108" s="269"/>
      <c r="R108" s="269"/>
      <c r="S108" s="269"/>
      <c r="T108" s="27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71" t="s">
        <v>141</v>
      </c>
      <c r="AU108" s="271" t="s">
        <v>88</v>
      </c>
      <c r="AV108" s="14" t="s">
        <v>85</v>
      </c>
      <c r="AW108" s="14" t="s">
        <v>39</v>
      </c>
      <c r="AX108" s="14" t="s">
        <v>78</v>
      </c>
      <c r="AY108" s="271" t="s">
        <v>129</v>
      </c>
    </row>
    <row r="109" s="14" customFormat="1">
      <c r="A109" s="14"/>
      <c r="B109" s="262"/>
      <c r="C109" s="263"/>
      <c r="D109" s="246" t="s">
        <v>141</v>
      </c>
      <c r="E109" s="264" t="s">
        <v>32</v>
      </c>
      <c r="F109" s="265" t="s">
        <v>152</v>
      </c>
      <c r="G109" s="263"/>
      <c r="H109" s="264" t="s">
        <v>32</v>
      </c>
      <c r="I109" s="266"/>
      <c r="J109" s="263"/>
      <c r="K109" s="263"/>
      <c r="L109" s="267"/>
      <c r="M109" s="268"/>
      <c r="N109" s="269"/>
      <c r="O109" s="269"/>
      <c r="P109" s="269"/>
      <c r="Q109" s="269"/>
      <c r="R109" s="269"/>
      <c r="S109" s="269"/>
      <c r="T109" s="27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71" t="s">
        <v>141</v>
      </c>
      <c r="AU109" s="271" t="s">
        <v>88</v>
      </c>
      <c r="AV109" s="14" t="s">
        <v>85</v>
      </c>
      <c r="AW109" s="14" t="s">
        <v>39</v>
      </c>
      <c r="AX109" s="14" t="s">
        <v>78</v>
      </c>
      <c r="AY109" s="271" t="s">
        <v>129</v>
      </c>
    </row>
    <row r="110" s="14" customFormat="1">
      <c r="A110" s="14"/>
      <c r="B110" s="262"/>
      <c r="C110" s="263"/>
      <c r="D110" s="246" t="s">
        <v>141</v>
      </c>
      <c r="E110" s="264" t="s">
        <v>32</v>
      </c>
      <c r="F110" s="265" t="s">
        <v>153</v>
      </c>
      <c r="G110" s="263"/>
      <c r="H110" s="264" t="s">
        <v>32</v>
      </c>
      <c r="I110" s="266"/>
      <c r="J110" s="263"/>
      <c r="K110" s="263"/>
      <c r="L110" s="267"/>
      <c r="M110" s="268"/>
      <c r="N110" s="269"/>
      <c r="O110" s="269"/>
      <c r="P110" s="269"/>
      <c r="Q110" s="269"/>
      <c r="R110" s="269"/>
      <c r="S110" s="269"/>
      <c r="T110" s="27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1" t="s">
        <v>141</v>
      </c>
      <c r="AU110" s="271" t="s">
        <v>88</v>
      </c>
      <c r="AV110" s="14" t="s">
        <v>85</v>
      </c>
      <c r="AW110" s="14" t="s">
        <v>39</v>
      </c>
      <c r="AX110" s="14" t="s">
        <v>78</v>
      </c>
      <c r="AY110" s="271" t="s">
        <v>129</v>
      </c>
    </row>
    <row r="111" s="14" customFormat="1">
      <c r="A111" s="14"/>
      <c r="B111" s="262"/>
      <c r="C111" s="263"/>
      <c r="D111" s="246" t="s">
        <v>141</v>
      </c>
      <c r="E111" s="264" t="s">
        <v>32</v>
      </c>
      <c r="F111" s="265" t="s">
        <v>154</v>
      </c>
      <c r="G111" s="263"/>
      <c r="H111" s="264" t="s">
        <v>32</v>
      </c>
      <c r="I111" s="266"/>
      <c r="J111" s="263"/>
      <c r="K111" s="263"/>
      <c r="L111" s="267"/>
      <c r="M111" s="268"/>
      <c r="N111" s="269"/>
      <c r="O111" s="269"/>
      <c r="P111" s="269"/>
      <c r="Q111" s="269"/>
      <c r="R111" s="269"/>
      <c r="S111" s="269"/>
      <c r="T111" s="27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71" t="s">
        <v>141</v>
      </c>
      <c r="AU111" s="271" t="s">
        <v>88</v>
      </c>
      <c r="AV111" s="14" t="s">
        <v>85</v>
      </c>
      <c r="AW111" s="14" t="s">
        <v>39</v>
      </c>
      <c r="AX111" s="14" t="s">
        <v>78</v>
      </c>
      <c r="AY111" s="271" t="s">
        <v>129</v>
      </c>
    </row>
    <row r="112" s="14" customFormat="1">
      <c r="A112" s="14"/>
      <c r="B112" s="262"/>
      <c r="C112" s="263"/>
      <c r="D112" s="246" t="s">
        <v>141</v>
      </c>
      <c r="E112" s="264" t="s">
        <v>32</v>
      </c>
      <c r="F112" s="265" t="s">
        <v>155</v>
      </c>
      <c r="G112" s="263"/>
      <c r="H112" s="264" t="s">
        <v>32</v>
      </c>
      <c r="I112" s="266"/>
      <c r="J112" s="263"/>
      <c r="K112" s="263"/>
      <c r="L112" s="267"/>
      <c r="M112" s="268"/>
      <c r="N112" s="269"/>
      <c r="O112" s="269"/>
      <c r="P112" s="269"/>
      <c r="Q112" s="269"/>
      <c r="R112" s="269"/>
      <c r="S112" s="269"/>
      <c r="T112" s="27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71" t="s">
        <v>141</v>
      </c>
      <c r="AU112" s="271" t="s">
        <v>88</v>
      </c>
      <c r="AV112" s="14" t="s">
        <v>85</v>
      </c>
      <c r="AW112" s="14" t="s">
        <v>39</v>
      </c>
      <c r="AX112" s="14" t="s">
        <v>78</v>
      </c>
      <c r="AY112" s="271" t="s">
        <v>129</v>
      </c>
    </row>
    <row r="113" s="14" customFormat="1">
      <c r="A113" s="14"/>
      <c r="B113" s="262"/>
      <c r="C113" s="263"/>
      <c r="D113" s="246" t="s">
        <v>141</v>
      </c>
      <c r="E113" s="264" t="s">
        <v>32</v>
      </c>
      <c r="F113" s="265" t="s">
        <v>156</v>
      </c>
      <c r="G113" s="263"/>
      <c r="H113" s="264" t="s">
        <v>32</v>
      </c>
      <c r="I113" s="266"/>
      <c r="J113" s="263"/>
      <c r="K113" s="263"/>
      <c r="L113" s="267"/>
      <c r="M113" s="268"/>
      <c r="N113" s="269"/>
      <c r="O113" s="269"/>
      <c r="P113" s="269"/>
      <c r="Q113" s="269"/>
      <c r="R113" s="269"/>
      <c r="S113" s="269"/>
      <c r="T113" s="27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71" t="s">
        <v>141</v>
      </c>
      <c r="AU113" s="271" t="s">
        <v>88</v>
      </c>
      <c r="AV113" s="14" t="s">
        <v>85</v>
      </c>
      <c r="AW113" s="14" t="s">
        <v>39</v>
      </c>
      <c r="AX113" s="14" t="s">
        <v>78</v>
      </c>
      <c r="AY113" s="271" t="s">
        <v>129</v>
      </c>
    </row>
    <row r="114" s="14" customFormat="1">
      <c r="A114" s="14"/>
      <c r="B114" s="262"/>
      <c r="C114" s="263"/>
      <c r="D114" s="246" t="s">
        <v>141</v>
      </c>
      <c r="E114" s="264" t="s">
        <v>32</v>
      </c>
      <c r="F114" s="265" t="s">
        <v>157</v>
      </c>
      <c r="G114" s="263"/>
      <c r="H114" s="264" t="s">
        <v>32</v>
      </c>
      <c r="I114" s="266"/>
      <c r="J114" s="263"/>
      <c r="K114" s="263"/>
      <c r="L114" s="267"/>
      <c r="M114" s="268"/>
      <c r="N114" s="269"/>
      <c r="O114" s="269"/>
      <c r="P114" s="269"/>
      <c r="Q114" s="269"/>
      <c r="R114" s="269"/>
      <c r="S114" s="269"/>
      <c r="T114" s="27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71" t="s">
        <v>141</v>
      </c>
      <c r="AU114" s="271" t="s">
        <v>88</v>
      </c>
      <c r="AV114" s="14" t="s">
        <v>85</v>
      </c>
      <c r="AW114" s="14" t="s">
        <v>39</v>
      </c>
      <c r="AX114" s="14" t="s">
        <v>78</v>
      </c>
      <c r="AY114" s="271" t="s">
        <v>129</v>
      </c>
    </row>
    <row r="115" s="14" customFormat="1">
      <c r="A115" s="14"/>
      <c r="B115" s="262"/>
      <c r="C115" s="263"/>
      <c r="D115" s="246" t="s">
        <v>141</v>
      </c>
      <c r="E115" s="264" t="s">
        <v>32</v>
      </c>
      <c r="F115" s="265" t="s">
        <v>158</v>
      </c>
      <c r="G115" s="263"/>
      <c r="H115" s="264" t="s">
        <v>32</v>
      </c>
      <c r="I115" s="266"/>
      <c r="J115" s="263"/>
      <c r="K115" s="263"/>
      <c r="L115" s="267"/>
      <c r="M115" s="268"/>
      <c r="N115" s="269"/>
      <c r="O115" s="269"/>
      <c r="P115" s="269"/>
      <c r="Q115" s="269"/>
      <c r="R115" s="269"/>
      <c r="S115" s="269"/>
      <c r="T115" s="27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71" t="s">
        <v>141</v>
      </c>
      <c r="AU115" s="271" t="s">
        <v>88</v>
      </c>
      <c r="AV115" s="14" t="s">
        <v>85</v>
      </c>
      <c r="AW115" s="14" t="s">
        <v>39</v>
      </c>
      <c r="AX115" s="14" t="s">
        <v>78</v>
      </c>
      <c r="AY115" s="271" t="s">
        <v>129</v>
      </c>
    </row>
    <row r="116" s="14" customFormat="1">
      <c r="A116" s="14"/>
      <c r="B116" s="262"/>
      <c r="C116" s="263"/>
      <c r="D116" s="246" t="s">
        <v>141</v>
      </c>
      <c r="E116" s="264" t="s">
        <v>32</v>
      </c>
      <c r="F116" s="265" t="s">
        <v>159</v>
      </c>
      <c r="G116" s="263"/>
      <c r="H116" s="264" t="s">
        <v>32</v>
      </c>
      <c r="I116" s="266"/>
      <c r="J116" s="263"/>
      <c r="K116" s="263"/>
      <c r="L116" s="267"/>
      <c r="M116" s="268"/>
      <c r="N116" s="269"/>
      <c r="O116" s="269"/>
      <c r="P116" s="269"/>
      <c r="Q116" s="269"/>
      <c r="R116" s="269"/>
      <c r="S116" s="269"/>
      <c r="T116" s="27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1" t="s">
        <v>141</v>
      </c>
      <c r="AU116" s="271" t="s">
        <v>88</v>
      </c>
      <c r="AV116" s="14" t="s">
        <v>85</v>
      </c>
      <c r="AW116" s="14" t="s">
        <v>39</v>
      </c>
      <c r="AX116" s="14" t="s">
        <v>78</v>
      </c>
      <c r="AY116" s="271" t="s">
        <v>129</v>
      </c>
    </row>
    <row r="117" s="15" customFormat="1">
      <c r="A117" s="15"/>
      <c r="B117" s="272"/>
      <c r="C117" s="273"/>
      <c r="D117" s="246" t="s">
        <v>141</v>
      </c>
      <c r="E117" s="274" t="s">
        <v>32</v>
      </c>
      <c r="F117" s="275" t="s">
        <v>160</v>
      </c>
      <c r="G117" s="273"/>
      <c r="H117" s="276">
        <v>16</v>
      </c>
      <c r="I117" s="277"/>
      <c r="J117" s="273"/>
      <c r="K117" s="273"/>
      <c r="L117" s="278"/>
      <c r="M117" s="279"/>
      <c r="N117" s="280"/>
      <c r="O117" s="280"/>
      <c r="P117" s="280"/>
      <c r="Q117" s="280"/>
      <c r="R117" s="280"/>
      <c r="S117" s="280"/>
      <c r="T117" s="281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82" t="s">
        <v>141</v>
      </c>
      <c r="AU117" s="282" t="s">
        <v>88</v>
      </c>
      <c r="AV117" s="15" t="s">
        <v>161</v>
      </c>
      <c r="AW117" s="15" t="s">
        <v>39</v>
      </c>
      <c r="AX117" s="15" t="s">
        <v>85</v>
      </c>
      <c r="AY117" s="282" t="s">
        <v>129</v>
      </c>
    </row>
    <row r="118" s="2" customFormat="1" ht="16.5" customHeight="1">
      <c r="A118" s="40"/>
      <c r="B118" s="41"/>
      <c r="C118" s="233" t="s">
        <v>88</v>
      </c>
      <c r="D118" s="233" t="s">
        <v>131</v>
      </c>
      <c r="E118" s="234" t="s">
        <v>162</v>
      </c>
      <c r="F118" s="235" t="s">
        <v>163</v>
      </c>
      <c r="G118" s="236" t="s">
        <v>134</v>
      </c>
      <c r="H118" s="237">
        <v>30</v>
      </c>
      <c r="I118" s="238"/>
      <c r="J118" s="239">
        <f>ROUND(I118*H118,2)</f>
        <v>0</v>
      </c>
      <c r="K118" s="235" t="s">
        <v>32</v>
      </c>
      <c r="L118" s="46"/>
      <c r="M118" s="240" t="s">
        <v>32</v>
      </c>
      <c r="N118" s="241" t="s">
        <v>49</v>
      </c>
      <c r="O118" s="86"/>
      <c r="P118" s="242">
        <f>O118*H118</f>
        <v>0</v>
      </c>
      <c r="Q118" s="242">
        <v>0</v>
      </c>
      <c r="R118" s="242">
        <f>Q118*H118</f>
        <v>0</v>
      </c>
      <c r="S118" s="242">
        <v>0</v>
      </c>
      <c r="T118" s="24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4" t="s">
        <v>135</v>
      </c>
      <c r="AT118" s="244" t="s">
        <v>131</v>
      </c>
      <c r="AU118" s="244" t="s">
        <v>88</v>
      </c>
      <c r="AY118" s="18" t="s">
        <v>129</v>
      </c>
      <c r="BE118" s="245">
        <f>IF(N118="základní",J118,0)</f>
        <v>0</v>
      </c>
      <c r="BF118" s="245">
        <f>IF(N118="snížená",J118,0)</f>
        <v>0</v>
      </c>
      <c r="BG118" s="245">
        <f>IF(N118="zákl. přenesená",J118,0)</f>
        <v>0</v>
      </c>
      <c r="BH118" s="245">
        <f>IF(N118="sníž. přenesená",J118,0)</f>
        <v>0</v>
      </c>
      <c r="BI118" s="245">
        <f>IF(N118="nulová",J118,0)</f>
        <v>0</v>
      </c>
      <c r="BJ118" s="18" t="s">
        <v>85</v>
      </c>
      <c r="BK118" s="245">
        <f>ROUND(I118*H118,2)</f>
        <v>0</v>
      </c>
      <c r="BL118" s="18" t="s">
        <v>135</v>
      </c>
      <c r="BM118" s="244" t="s">
        <v>164</v>
      </c>
    </row>
    <row r="119" s="2" customFormat="1">
      <c r="A119" s="40"/>
      <c r="B119" s="41"/>
      <c r="C119" s="42"/>
      <c r="D119" s="246" t="s">
        <v>137</v>
      </c>
      <c r="E119" s="42"/>
      <c r="F119" s="247" t="s">
        <v>163</v>
      </c>
      <c r="G119" s="42"/>
      <c r="H119" s="42"/>
      <c r="I119" s="150"/>
      <c r="J119" s="42"/>
      <c r="K119" s="42"/>
      <c r="L119" s="46"/>
      <c r="M119" s="248"/>
      <c r="N119" s="24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137</v>
      </c>
      <c r="AU119" s="18" t="s">
        <v>88</v>
      </c>
    </row>
    <row r="120" s="14" customFormat="1">
      <c r="A120" s="14"/>
      <c r="B120" s="262"/>
      <c r="C120" s="263"/>
      <c r="D120" s="246" t="s">
        <v>141</v>
      </c>
      <c r="E120" s="264" t="s">
        <v>32</v>
      </c>
      <c r="F120" s="265" t="s">
        <v>165</v>
      </c>
      <c r="G120" s="263"/>
      <c r="H120" s="264" t="s">
        <v>32</v>
      </c>
      <c r="I120" s="266"/>
      <c r="J120" s="263"/>
      <c r="K120" s="263"/>
      <c r="L120" s="267"/>
      <c r="M120" s="268"/>
      <c r="N120" s="269"/>
      <c r="O120" s="269"/>
      <c r="P120" s="269"/>
      <c r="Q120" s="269"/>
      <c r="R120" s="269"/>
      <c r="S120" s="269"/>
      <c r="T120" s="27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71" t="s">
        <v>141</v>
      </c>
      <c r="AU120" s="271" t="s">
        <v>88</v>
      </c>
      <c r="AV120" s="14" t="s">
        <v>85</v>
      </c>
      <c r="AW120" s="14" t="s">
        <v>39</v>
      </c>
      <c r="AX120" s="14" t="s">
        <v>78</v>
      </c>
      <c r="AY120" s="271" t="s">
        <v>129</v>
      </c>
    </row>
    <row r="121" s="14" customFormat="1">
      <c r="A121" s="14"/>
      <c r="B121" s="262"/>
      <c r="C121" s="263"/>
      <c r="D121" s="246" t="s">
        <v>141</v>
      </c>
      <c r="E121" s="264" t="s">
        <v>32</v>
      </c>
      <c r="F121" s="265" t="s">
        <v>166</v>
      </c>
      <c r="G121" s="263"/>
      <c r="H121" s="264" t="s">
        <v>32</v>
      </c>
      <c r="I121" s="266"/>
      <c r="J121" s="263"/>
      <c r="K121" s="263"/>
      <c r="L121" s="267"/>
      <c r="M121" s="268"/>
      <c r="N121" s="269"/>
      <c r="O121" s="269"/>
      <c r="P121" s="269"/>
      <c r="Q121" s="269"/>
      <c r="R121" s="269"/>
      <c r="S121" s="269"/>
      <c r="T121" s="27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1" t="s">
        <v>141</v>
      </c>
      <c r="AU121" s="271" t="s">
        <v>88</v>
      </c>
      <c r="AV121" s="14" t="s">
        <v>85</v>
      </c>
      <c r="AW121" s="14" t="s">
        <v>39</v>
      </c>
      <c r="AX121" s="14" t="s">
        <v>78</v>
      </c>
      <c r="AY121" s="271" t="s">
        <v>129</v>
      </c>
    </row>
    <row r="122" s="14" customFormat="1">
      <c r="A122" s="14"/>
      <c r="B122" s="262"/>
      <c r="C122" s="263"/>
      <c r="D122" s="246" t="s">
        <v>141</v>
      </c>
      <c r="E122" s="264" t="s">
        <v>32</v>
      </c>
      <c r="F122" s="265" t="s">
        <v>167</v>
      </c>
      <c r="G122" s="263"/>
      <c r="H122" s="264" t="s">
        <v>32</v>
      </c>
      <c r="I122" s="266"/>
      <c r="J122" s="263"/>
      <c r="K122" s="263"/>
      <c r="L122" s="267"/>
      <c r="M122" s="268"/>
      <c r="N122" s="269"/>
      <c r="O122" s="269"/>
      <c r="P122" s="269"/>
      <c r="Q122" s="269"/>
      <c r="R122" s="269"/>
      <c r="S122" s="269"/>
      <c r="T122" s="27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71" t="s">
        <v>141</v>
      </c>
      <c r="AU122" s="271" t="s">
        <v>88</v>
      </c>
      <c r="AV122" s="14" t="s">
        <v>85</v>
      </c>
      <c r="AW122" s="14" t="s">
        <v>39</v>
      </c>
      <c r="AX122" s="14" t="s">
        <v>78</v>
      </c>
      <c r="AY122" s="271" t="s">
        <v>129</v>
      </c>
    </row>
    <row r="123" s="14" customFormat="1">
      <c r="A123" s="14"/>
      <c r="B123" s="262"/>
      <c r="C123" s="263"/>
      <c r="D123" s="246" t="s">
        <v>141</v>
      </c>
      <c r="E123" s="264" t="s">
        <v>32</v>
      </c>
      <c r="F123" s="265" t="s">
        <v>168</v>
      </c>
      <c r="G123" s="263"/>
      <c r="H123" s="264" t="s">
        <v>32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141</v>
      </c>
      <c r="AU123" s="271" t="s">
        <v>88</v>
      </c>
      <c r="AV123" s="14" t="s">
        <v>85</v>
      </c>
      <c r="AW123" s="14" t="s">
        <v>39</v>
      </c>
      <c r="AX123" s="14" t="s">
        <v>78</v>
      </c>
      <c r="AY123" s="271" t="s">
        <v>129</v>
      </c>
    </row>
    <row r="124" s="14" customFormat="1">
      <c r="A124" s="14"/>
      <c r="B124" s="262"/>
      <c r="C124" s="263"/>
      <c r="D124" s="246" t="s">
        <v>141</v>
      </c>
      <c r="E124" s="264" t="s">
        <v>32</v>
      </c>
      <c r="F124" s="265" t="s">
        <v>169</v>
      </c>
      <c r="G124" s="263"/>
      <c r="H124" s="264" t="s">
        <v>32</v>
      </c>
      <c r="I124" s="266"/>
      <c r="J124" s="263"/>
      <c r="K124" s="263"/>
      <c r="L124" s="267"/>
      <c r="M124" s="268"/>
      <c r="N124" s="269"/>
      <c r="O124" s="269"/>
      <c r="P124" s="269"/>
      <c r="Q124" s="269"/>
      <c r="R124" s="269"/>
      <c r="S124" s="269"/>
      <c r="T124" s="27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1" t="s">
        <v>141</v>
      </c>
      <c r="AU124" s="271" t="s">
        <v>88</v>
      </c>
      <c r="AV124" s="14" t="s">
        <v>85</v>
      </c>
      <c r="AW124" s="14" t="s">
        <v>39</v>
      </c>
      <c r="AX124" s="14" t="s">
        <v>78</v>
      </c>
      <c r="AY124" s="271" t="s">
        <v>129</v>
      </c>
    </row>
    <row r="125" s="14" customFormat="1">
      <c r="A125" s="14"/>
      <c r="B125" s="262"/>
      <c r="C125" s="263"/>
      <c r="D125" s="246" t="s">
        <v>141</v>
      </c>
      <c r="E125" s="264" t="s">
        <v>32</v>
      </c>
      <c r="F125" s="265" t="s">
        <v>170</v>
      </c>
      <c r="G125" s="263"/>
      <c r="H125" s="264" t="s">
        <v>32</v>
      </c>
      <c r="I125" s="266"/>
      <c r="J125" s="263"/>
      <c r="K125" s="263"/>
      <c r="L125" s="267"/>
      <c r="M125" s="268"/>
      <c r="N125" s="269"/>
      <c r="O125" s="269"/>
      <c r="P125" s="269"/>
      <c r="Q125" s="269"/>
      <c r="R125" s="269"/>
      <c r="S125" s="269"/>
      <c r="T125" s="27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1" t="s">
        <v>141</v>
      </c>
      <c r="AU125" s="271" t="s">
        <v>88</v>
      </c>
      <c r="AV125" s="14" t="s">
        <v>85</v>
      </c>
      <c r="AW125" s="14" t="s">
        <v>39</v>
      </c>
      <c r="AX125" s="14" t="s">
        <v>78</v>
      </c>
      <c r="AY125" s="271" t="s">
        <v>129</v>
      </c>
    </row>
    <row r="126" s="14" customFormat="1">
      <c r="A126" s="14"/>
      <c r="B126" s="262"/>
      <c r="C126" s="263"/>
      <c r="D126" s="246" t="s">
        <v>141</v>
      </c>
      <c r="E126" s="264" t="s">
        <v>32</v>
      </c>
      <c r="F126" s="265" t="s">
        <v>171</v>
      </c>
      <c r="G126" s="263"/>
      <c r="H126" s="264" t="s">
        <v>32</v>
      </c>
      <c r="I126" s="266"/>
      <c r="J126" s="263"/>
      <c r="K126" s="263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141</v>
      </c>
      <c r="AU126" s="271" t="s">
        <v>88</v>
      </c>
      <c r="AV126" s="14" t="s">
        <v>85</v>
      </c>
      <c r="AW126" s="14" t="s">
        <v>39</v>
      </c>
      <c r="AX126" s="14" t="s">
        <v>78</v>
      </c>
      <c r="AY126" s="271" t="s">
        <v>129</v>
      </c>
    </row>
    <row r="127" s="14" customFormat="1">
      <c r="A127" s="14"/>
      <c r="B127" s="262"/>
      <c r="C127" s="263"/>
      <c r="D127" s="246" t="s">
        <v>141</v>
      </c>
      <c r="E127" s="264" t="s">
        <v>32</v>
      </c>
      <c r="F127" s="265" t="s">
        <v>172</v>
      </c>
      <c r="G127" s="263"/>
      <c r="H127" s="264" t="s">
        <v>32</v>
      </c>
      <c r="I127" s="266"/>
      <c r="J127" s="263"/>
      <c r="K127" s="263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141</v>
      </c>
      <c r="AU127" s="271" t="s">
        <v>88</v>
      </c>
      <c r="AV127" s="14" t="s">
        <v>85</v>
      </c>
      <c r="AW127" s="14" t="s">
        <v>39</v>
      </c>
      <c r="AX127" s="14" t="s">
        <v>78</v>
      </c>
      <c r="AY127" s="271" t="s">
        <v>129</v>
      </c>
    </row>
    <row r="128" s="14" customFormat="1">
      <c r="A128" s="14"/>
      <c r="B128" s="262"/>
      <c r="C128" s="263"/>
      <c r="D128" s="246" t="s">
        <v>141</v>
      </c>
      <c r="E128" s="264" t="s">
        <v>32</v>
      </c>
      <c r="F128" s="265" t="s">
        <v>173</v>
      </c>
      <c r="G128" s="263"/>
      <c r="H128" s="264" t="s">
        <v>32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141</v>
      </c>
      <c r="AU128" s="271" t="s">
        <v>88</v>
      </c>
      <c r="AV128" s="14" t="s">
        <v>85</v>
      </c>
      <c r="AW128" s="14" t="s">
        <v>39</v>
      </c>
      <c r="AX128" s="14" t="s">
        <v>78</v>
      </c>
      <c r="AY128" s="271" t="s">
        <v>129</v>
      </c>
    </row>
    <row r="129" s="14" customFormat="1">
      <c r="A129" s="14"/>
      <c r="B129" s="262"/>
      <c r="C129" s="263"/>
      <c r="D129" s="246" t="s">
        <v>141</v>
      </c>
      <c r="E129" s="264" t="s">
        <v>32</v>
      </c>
      <c r="F129" s="265" t="s">
        <v>159</v>
      </c>
      <c r="G129" s="263"/>
      <c r="H129" s="264" t="s">
        <v>32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141</v>
      </c>
      <c r="AU129" s="271" t="s">
        <v>88</v>
      </c>
      <c r="AV129" s="14" t="s">
        <v>85</v>
      </c>
      <c r="AW129" s="14" t="s">
        <v>39</v>
      </c>
      <c r="AX129" s="14" t="s">
        <v>78</v>
      </c>
      <c r="AY129" s="271" t="s">
        <v>129</v>
      </c>
    </row>
    <row r="130" s="13" customFormat="1">
      <c r="A130" s="13"/>
      <c r="B130" s="251"/>
      <c r="C130" s="252"/>
      <c r="D130" s="246" t="s">
        <v>141</v>
      </c>
      <c r="E130" s="253" t="s">
        <v>32</v>
      </c>
      <c r="F130" s="254" t="s">
        <v>174</v>
      </c>
      <c r="G130" s="252"/>
      <c r="H130" s="255">
        <v>24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141</v>
      </c>
      <c r="AU130" s="261" t="s">
        <v>88</v>
      </c>
      <c r="AV130" s="13" t="s">
        <v>88</v>
      </c>
      <c r="AW130" s="13" t="s">
        <v>39</v>
      </c>
      <c r="AX130" s="13" t="s">
        <v>78</v>
      </c>
      <c r="AY130" s="261" t="s">
        <v>129</v>
      </c>
    </row>
    <row r="131" s="13" customFormat="1">
      <c r="A131" s="13"/>
      <c r="B131" s="251"/>
      <c r="C131" s="252"/>
      <c r="D131" s="246" t="s">
        <v>141</v>
      </c>
      <c r="E131" s="253" t="s">
        <v>32</v>
      </c>
      <c r="F131" s="254" t="s">
        <v>175</v>
      </c>
      <c r="G131" s="252"/>
      <c r="H131" s="255">
        <v>6</v>
      </c>
      <c r="I131" s="256"/>
      <c r="J131" s="252"/>
      <c r="K131" s="252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141</v>
      </c>
      <c r="AU131" s="261" t="s">
        <v>88</v>
      </c>
      <c r="AV131" s="13" t="s">
        <v>88</v>
      </c>
      <c r="AW131" s="13" t="s">
        <v>39</v>
      </c>
      <c r="AX131" s="13" t="s">
        <v>78</v>
      </c>
      <c r="AY131" s="261" t="s">
        <v>129</v>
      </c>
    </row>
    <row r="132" s="15" customFormat="1">
      <c r="A132" s="15"/>
      <c r="B132" s="272"/>
      <c r="C132" s="273"/>
      <c r="D132" s="246" t="s">
        <v>141</v>
      </c>
      <c r="E132" s="274" t="s">
        <v>32</v>
      </c>
      <c r="F132" s="275" t="s">
        <v>160</v>
      </c>
      <c r="G132" s="273"/>
      <c r="H132" s="276">
        <v>30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141</v>
      </c>
      <c r="AU132" s="282" t="s">
        <v>88</v>
      </c>
      <c r="AV132" s="15" t="s">
        <v>161</v>
      </c>
      <c r="AW132" s="15" t="s">
        <v>39</v>
      </c>
      <c r="AX132" s="15" t="s">
        <v>85</v>
      </c>
      <c r="AY132" s="282" t="s">
        <v>129</v>
      </c>
    </row>
    <row r="133" s="2" customFormat="1" ht="16.5" customHeight="1">
      <c r="A133" s="40"/>
      <c r="B133" s="41"/>
      <c r="C133" s="233" t="s">
        <v>96</v>
      </c>
      <c r="D133" s="233" t="s">
        <v>131</v>
      </c>
      <c r="E133" s="234" t="s">
        <v>176</v>
      </c>
      <c r="F133" s="235" t="s">
        <v>177</v>
      </c>
      <c r="G133" s="236" t="s">
        <v>134</v>
      </c>
      <c r="H133" s="237">
        <v>3</v>
      </c>
      <c r="I133" s="238"/>
      <c r="J133" s="239">
        <f>ROUND(I133*H133,2)</f>
        <v>0</v>
      </c>
      <c r="K133" s="235" t="s">
        <v>32</v>
      </c>
      <c r="L133" s="46"/>
      <c r="M133" s="240" t="s">
        <v>32</v>
      </c>
      <c r="N133" s="241" t="s">
        <v>49</v>
      </c>
      <c r="O133" s="86"/>
      <c r="P133" s="242">
        <f>O133*H133</f>
        <v>0</v>
      </c>
      <c r="Q133" s="242">
        <v>0</v>
      </c>
      <c r="R133" s="242">
        <f>Q133*H133</f>
        <v>0</v>
      </c>
      <c r="S133" s="242">
        <v>0</v>
      </c>
      <c r="T133" s="243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4" t="s">
        <v>135</v>
      </c>
      <c r="AT133" s="244" t="s">
        <v>131</v>
      </c>
      <c r="AU133" s="244" t="s">
        <v>88</v>
      </c>
      <c r="AY133" s="18" t="s">
        <v>129</v>
      </c>
      <c r="BE133" s="245">
        <f>IF(N133="základní",J133,0)</f>
        <v>0</v>
      </c>
      <c r="BF133" s="245">
        <f>IF(N133="snížená",J133,0)</f>
        <v>0</v>
      </c>
      <c r="BG133" s="245">
        <f>IF(N133="zákl. přenesená",J133,0)</f>
        <v>0</v>
      </c>
      <c r="BH133" s="245">
        <f>IF(N133="sníž. přenesená",J133,0)</f>
        <v>0</v>
      </c>
      <c r="BI133" s="245">
        <f>IF(N133="nulová",J133,0)</f>
        <v>0</v>
      </c>
      <c r="BJ133" s="18" t="s">
        <v>85</v>
      </c>
      <c r="BK133" s="245">
        <f>ROUND(I133*H133,2)</f>
        <v>0</v>
      </c>
      <c r="BL133" s="18" t="s">
        <v>135</v>
      </c>
      <c r="BM133" s="244" t="s">
        <v>178</v>
      </c>
    </row>
    <row r="134" s="2" customFormat="1">
      <c r="A134" s="40"/>
      <c r="B134" s="41"/>
      <c r="C134" s="42"/>
      <c r="D134" s="246" t="s">
        <v>137</v>
      </c>
      <c r="E134" s="42"/>
      <c r="F134" s="247" t="s">
        <v>177</v>
      </c>
      <c r="G134" s="42"/>
      <c r="H134" s="42"/>
      <c r="I134" s="150"/>
      <c r="J134" s="42"/>
      <c r="K134" s="42"/>
      <c r="L134" s="46"/>
      <c r="M134" s="248"/>
      <c r="N134" s="24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137</v>
      </c>
      <c r="AU134" s="18" t="s">
        <v>88</v>
      </c>
    </row>
    <row r="135" s="14" customFormat="1">
      <c r="A135" s="14"/>
      <c r="B135" s="262"/>
      <c r="C135" s="263"/>
      <c r="D135" s="246" t="s">
        <v>141</v>
      </c>
      <c r="E135" s="264" t="s">
        <v>32</v>
      </c>
      <c r="F135" s="265" t="s">
        <v>179</v>
      </c>
      <c r="G135" s="263"/>
      <c r="H135" s="264" t="s">
        <v>32</v>
      </c>
      <c r="I135" s="266"/>
      <c r="J135" s="263"/>
      <c r="K135" s="263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141</v>
      </c>
      <c r="AU135" s="271" t="s">
        <v>88</v>
      </c>
      <c r="AV135" s="14" t="s">
        <v>85</v>
      </c>
      <c r="AW135" s="14" t="s">
        <v>39</v>
      </c>
      <c r="AX135" s="14" t="s">
        <v>78</v>
      </c>
      <c r="AY135" s="271" t="s">
        <v>129</v>
      </c>
    </row>
    <row r="136" s="14" customFormat="1">
      <c r="A136" s="14"/>
      <c r="B136" s="262"/>
      <c r="C136" s="263"/>
      <c r="D136" s="246" t="s">
        <v>141</v>
      </c>
      <c r="E136" s="264" t="s">
        <v>32</v>
      </c>
      <c r="F136" s="265" t="s">
        <v>144</v>
      </c>
      <c r="G136" s="263"/>
      <c r="H136" s="264" t="s">
        <v>32</v>
      </c>
      <c r="I136" s="266"/>
      <c r="J136" s="263"/>
      <c r="K136" s="263"/>
      <c r="L136" s="267"/>
      <c r="M136" s="268"/>
      <c r="N136" s="269"/>
      <c r="O136" s="269"/>
      <c r="P136" s="269"/>
      <c r="Q136" s="269"/>
      <c r="R136" s="269"/>
      <c r="S136" s="269"/>
      <c r="T136" s="27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1" t="s">
        <v>141</v>
      </c>
      <c r="AU136" s="271" t="s">
        <v>88</v>
      </c>
      <c r="AV136" s="14" t="s">
        <v>85</v>
      </c>
      <c r="AW136" s="14" t="s">
        <v>39</v>
      </c>
      <c r="AX136" s="14" t="s">
        <v>78</v>
      </c>
      <c r="AY136" s="271" t="s">
        <v>129</v>
      </c>
    </row>
    <row r="137" s="14" customFormat="1">
      <c r="A137" s="14"/>
      <c r="B137" s="262"/>
      <c r="C137" s="263"/>
      <c r="D137" s="246" t="s">
        <v>141</v>
      </c>
      <c r="E137" s="264" t="s">
        <v>32</v>
      </c>
      <c r="F137" s="265" t="s">
        <v>145</v>
      </c>
      <c r="G137" s="263"/>
      <c r="H137" s="264" t="s">
        <v>32</v>
      </c>
      <c r="I137" s="266"/>
      <c r="J137" s="263"/>
      <c r="K137" s="263"/>
      <c r="L137" s="267"/>
      <c r="M137" s="268"/>
      <c r="N137" s="269"/>
      <c r="O137" s="269"/>
      <c r="P137" s="269"/>
      <c r="Q137" s="269"/>
      <c r="R137" s="269"/>
      <c r="S137" s="269"/>
      <c r="T137" s="27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1" t="s">
        <v>141</v>
      </c>
      <c r="AU137" s="271" t="s">
        <v>88</v>
      </c>
      <c r="AV137" s="14" t="s">
        <v>85</v>
      </c>
      <c r="AW137" s="14" t="s">
        <v>39</v>
      </c>
      <c r="AX137" s="14" t="s">
        <v>78</v>
      </c>
      <c r="AY137" s="271" t="s">
        <v>129</v>
      </c>
    </row>
    <row r="138" s="14" customFormat="1">
      <c r="A138" s="14"/>
      <c r="B138" s="262"/>
      <c r="C138" s="263"/>
      <c r="D138" s="246" t="s">
        <v>141</v>
      </c>
      <c r="E138" s="264" t="s">
        <v>32</v>
      </c>
      <c r="F138" s="265" t="s">
        <v>146</v>
      </c>
      <c r="G138" s="263"/>
      <c r="H138" s="264" t="s">
        <v>32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141</v>
      </c>
      <c r="AU138" s="271" t="s">
        <v>88</v>
      </c>
      <c r="AV138" s="14" t="s">
        <v>85</v>
      </c>
      <c r="AW138" s="14" t="s">
        <v>39</v>
      </c>
      <c r="AX138" s="14" t="s">
        <v>78</v>
      </c>
      <c r="AY138" s="271" t="s">
        <v>129</v>
      </c>
    </row>
    <row r="139" s="14" customFormat="1">
      <c r="A139" s="14"/>
      <c r="B139" s="262"/>
      <c r="C139" s="263"/>
      <c r="D139" s="246" t="s">
        <v>141</v>
      </c>
      <c r="E139" s="264" t="s">
        <v>32</v>
      </c>
      <c r="F139" s="265" t="s">
        <v>147</v>
      </c>
      <c r="G139" s="263"/>
      <c r="H139" s="264" t="s">
        <v>32</v>
      </c>
      <c r="I139" s="266"/>
      <c r="J139" s="263"/>
      <c r="K139" s="263"/>
      <c r="L139" s="267"/>
      <c r="M139" s="268"/>
      <c r="N139" s="269"/>
      <c r="O139" s="269"/>
      <c r="P139" s="269"/>
      <c r="Q139" s="269"/>
      <c r="R139" s="269"/>
      <c r="S139" s="269"/>
      <c r="T139" s="27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1" t="s">
        <v>141</v>
      </c>
      <c r="AU139" s="271" t="s">
        <v>88</v>
      </c>
      <c r="AV139" s="14" t="s">
        <v>85</v>
      </c>
      <c r="AW139" s="14" t="s">
        <v>39</v>
      </c>
      <c r="AX139" s="14" t="s">
        <v>78</v>
      </c>
      <c r="AY139" s="271" t="s">
        <v>129</v>
      </c>
    </row>
    <row r="140" s="14" customFormat="1">
      <c r="A140" s="14"/>
      <c r="B140" s="262"/>
      <c r="C140" s="263"/>
      <c r="D140" s="246" t="s">
        <v>141</v>
      </c>
      <c r="E140" s="264" t="s">
        <v>32</v>
      </c>
      <c r="F140" s="265" t="s">
        <v>148</v>
      </c>
      <c r="G140" s="263"/>
      <c r="H140" s="264" t="s">
        <v>32</v>
      </c>
      <c r="I140" s="266"/>
      <c r="J140" s="263"/>
      <c r="K140" s="263"/>
      <c r="L140" s="267"/>
      <c r="M140" s="268"/>
      <c r="N140" s="269"/>
      <c r="O140" s="269"/>
      <c r="P140" s="269"/>
      <c r="Q140" s="269"/>
      <c r="R140" s="269"/>
      <c r="S140" s="269"/>
      <c r="T140" s="27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1" t="s">
        <v>141</v>
      </c>
      <c r="AU140" s="271" t="s">
        <v>88</v>
      </c>
      <c r="AV140" s="14" t="s">
        <v>85</v>
      </c>
      <c r="AW140" s="14" t="s">
        <v>39</v>
      </c>
      <c r="AX140" s="14" t="s">
        <v>78</v>
      </c>
      <c r="AY140" s="271" t="s">
        <v>129</v>
      </c>
    </row>
    <row r="141" s="14" customFormat="1">
      <c r="A141" s="14"/>
      <c r="B141" s="262"/>
      <c r="C141" s="263"/>
      <c r="D141" s="246" t="s">
        <v>141</v>
      </c>
      <c r="E141" s="264" t="s">
        <v>32</v>
      </c>
      <c r="F141" s="265" t="s">
        <v>149</v>
      </c>
      <c r="G141" s="263"/>
      <c r="H141" s="264" t="s">
        <v>32</v>
      </c>
      <c r="I141" s="266"/>
      <c r="J141" s="263"/>
      <c r="K141" s="263"/>
      <c r="L141" s="267"/>
      <c r="M141" s="268"/>
      <c r="N141" s="269"/>
      <c r="O141" s="269"/>
      <c r="P141" s="269"/>
      <c r="Q141" s="269"/>
      <c r="R141" s="269"/>
      <c r="S141" s="269"/>
      <c r="T141" s="27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1" t="s">
        <v>141</v>
      </c>
      <c r="AU141" s="271" t="s">
        <v>88</v>
      </c>
      <c r="AV141" s="14" t="s">
        <v>85</v>
      </c>
      <c r="AW141" s="14" t="s">
        <v>39</v>
      </c>
      <c r="AX141" s="14" t="s">
        <v>78</v>
      </c>
      <c r="AY141" s="271" t="s">
        <v>129</v>
      </c>
    </row>
    <row r="142" s="14" customFormat="1">
      <c r="A142" s="14"/>
      <c r="B142" s="262"/>
      <c r="C142" s="263"/>
      <c r="D142" s="246" t="s">
        <v>141</v>
      </c>
      <c r="E142" s="264" t="s">
        <v>32</v>
      </c>
      <c r="F142" s="265" t="s">
        <v>150</v>
      </c>
      <c r="G142" s="263"/>
      <c r="H142" s="264" t="s">
        <v>32</v>
      </c>
      <c r="I142" s="266"/>
      <c r="J142" s="263"/>
      <c r="K142" s="263"/>
      <c r="L142" s="267"/>
      <c r="M142" s="268"/>
      <c r="N142" s="269"/>
      <c r="O142" s="269"/>
      <c r="P142" s="269"/>
      <c r="Q142" s="269"/>
      <c r="R142" s="269"/>
      <c r="S142" s="269"/>
      <c r="T142" s="27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1" t="s">
        <v>141</v>
      </c>
      <c r="AU142" s="271" t="s">
        <v>88</v>
      </c>
      <c r="AV142" s="14" t="s">
        <v>85</v>
      </c>
      <c r="AW142" s="14" t="s">
        <v>39</v>
      </c>
      <c r="AX142" s="14" t="s">
        <v>78</v>
      </c>
      <c r="AY142" s="271" t="s">
        <v>129</v>
      </c>
    </row>
    <row r="143" s="14" customFormat="1">
      <c r="A143" s="14"/>
      <c r="B143" s="262"/>
      <c r="C143" s="263"/>
      <c r="D143" s="246" t="s">
        <v>141</v>
      </c>
      <c r="E143" s="264" t="s">
        <v>32</v>
      </c>
      <c r="F143" s="265" t="s">
        <v>151</v>
      </c>
      <c r="G143" s="263"/>
      <c r="H143" s="264" t="s">
        <v>32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141</v>
      </c>
      <c r="AU143" s="271" t="s">
        <v>88</v>
      </c>
      <c r="AV143" s="14" t="s">
        <v>85</v>
      </c>
      <c r="AW143" s="14" t="s">
        <v>39</v>
      </c>
      <c r="AX143" s="14" t="s">
        <v>78</v>
      </c>
      <c r="AY143" s="271" t="s">
        <v>129</v>
      </c>
    </row>
    <row r="144" s="14" customFormat="1">
      <c r="A144" s="14"/>
      <c r="B144" s="262"/>
      <c r="C144" s="263"/>
      <c r="D144" s="246" t="s">
        <v>141</v>
      </c>
      <c r="E144" s="264" t="s">
        <v>32</v>
      </c>
      <c r="F144" s="265" t="s">
        <v>152</v>
      </c>
      <c r="G144" s="263"/>
      <c r="H144" s="264" t="s">
        <v>32</v>
      </c>
      <c r="I144" s="266"/>
      <c r="J144" s="263"/>
      <c r="K144" s="263"/>
      <c r="L144" s="267"/>
      <c r="M144" s="268"/>
      <c r="N144" s="269"/>
      <c r="O144" s="269"/>
      <c r="P144" s="269"/>
      <c r="Q144" s="269"/>
      <c r="R144" s="269"/>
      <c r="S144" s="269"/>
      <c r="T144" s="27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1" t="s">
        <v>141</v>
      </c>
      <c r="AU144" s="271" t="s">
        <v>88</v>
      </c>
      <c r="AV144" s="14" t="s">
        <v>85</v>
      </c>
      <c r="AW144" s="14" t="s">
        <v>39</v>
      </c>
      <c r="AX144" s="14" t="s">
        <v>78</v>
      </c>
      <c r="AY144" s="271" t="s">
        <v>129</v>
      </c>
    </row>
    <row r="145" s="14" customFormat="1">
      <c r="A145" s="14"/>
      <c r="B145" s="262"/>
      <c r="C145" s="263"/>
      <c r="D145" s="246" t="s">
        <v>141</v>
      </c>
      <c r="E145" s="264" t="s">
        <v>32</v>
      </c>
      <c r="F145" s="265" t="s">
        <v>153</v>
      </c>
      <c r="G145" s="263"/>
      <c r="H145" s="264" t="s">
        <v>32</v>
      </c>
      <c r="I145" s="266"/>
      <c r="J145" s="263"/>
      <c r="K145" s="263"/>
      <c r="L145" s="267"/>
      <c r="M145" s="268"/>
      <c r="N145" s="269"/>
      <c r="O145" s="269"/>
      <c r="P145" s="269"/>
      <c r="Q145" s="269"/>
      <c r="R145" s="269"/>
      <c r="S145" s="269"/>
      <c r="T145" s="27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1" t="s">
        <v>141</v>
      </c>
      <c r="AU145" s="271" t="s">
        <v>88</v>
      </c>
      <c r="AV145" s="14" t="s">
        <v>85</v>
      </c>
      <c r="AW145" s="14" t="s">
        <v>39</v>
      </c>
      <c r="AX145" s="14" t="s">
        <v>78</v>
      </c>
      <c r="AY145" s="271" t="s">
        <v>129</v>
      </c>
    </row>
    <row r="146" s="14" customFormat="1">
      <c r="A146" s="14"/>
      <c r="B146" s="262"/>
      <c r="C146" s="263"/>
      <c r="D146" s="246" t="s">
        <v>141</v>
      </c>
      <c r="E146" s="264" t="s">
        <v>32</v>
      </c>
      <c r="F146" s="265" t="s">
        <v>180</v>
      </c>
      <c r="G146" s="263"/>
      <c r="H146" s="264" t="s">
        <v>32</v>
      </c>
      <c r="I146" s="266"/>
      <c r="J146" s="263"/>
      <c r="K146" s="263"/>
      <c r="L146" s="267"/>
      <c r="M146" s="268"/>
      <c r="N146" s="269"/>
      <c r="O146" s="269"/>
      <c r="P146" s="269"/>
      <c r="Q146" s="269"/>
      <c r="R146" s="269"/>
      <c r="S146" s="269"/>
      <c r="T146" s="27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1" t="s">
        <v>141</v>
      </c>
      <c r="AU146" s="271" t="s">
        <v>88</v>
      </c>
      <c r="AV146" s="14" t="s">
        <v>85</v>
      </c>
      <c r="AW146" s="14" t="s">
        <v>39</v>
      </c>
      <c r="AX146" s="14" t="s">
        <v>78</v>
      </c>
      <c r="AY146" s="271" t="s">
        <v>129</v>
      </c>
    </row>
    <row r="147" s="14" customFormat="1">
      <c r="A147" s="14"/>
      <c r="B147" s="262"/>
      <c r="C147" s="263"/>
      <c r="D147" s="246" t="s">
        <v>141</v>
      </c>
      <c r="E147" s="264" t="s">
        <v>32</v>
      </c>
      <c r="F147" s="265" t="s">
        <v>181</v>
      </c>
      <c r="G147" s="263"/>
      <c r="H147" s="264" t="s">
        <v>32</v>
      </c>
      <c r="I147" s="266"/>
      <c r="J147" s="263"/>
      <c r="K147" s="263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141</v>
      </c>
      <c r="AU147" s="271" t="s">
        <v>88</v>
      </c>
      <c r="AV147" s="14" t="s">
        <v>85</v>
      </c>
      <c r="AW147" s="14" t="s">
        <v>39</v>
      </c>
      <c r="AX147" s="14" t="s">
        <v>78</v>
      </c>
      <c r="AY147" s="271" t="s">
        <v>129</v>
      </c>
    </row>
    <row r="148" s="14" customFormat="1">
      <c r="A148" s="14"/>
      <c r="B148" s="262"/>
      <c r="C148" s="263"/>
      <c r="D148" s="246" t="s">
        <v>141</v>
      </c>
      <c r="E148" s="264" t="s">
        <v>32</v>
      </c>
      <c r="F148" s="265" t="s">
        <v>182</v>
      </c>
      <c r="G148" s="263"/>
      <c r="H148" s="264" t="s">
        <v>32</v>
      </c>
      <c r="I148" s="266"/>
      <c r="J148" s="263"/>
      <c r="K148" s="263"/>
      <c r="L148" s="267"/>
      <c r="M148" s="268"/>
      <c r="N148" s="269"/>
      <c r="O148" s="269"/>
      <c r="P148" s="269"/>
      <c r="Q148" s="269"/>
      <c r="R148" s="269"/>
      <c r="S148" s="269"/>
      <c r="T148" s="27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1" t="s">
        <v>141</v>
      </c>
      <c r="AU148" s="271" t="s">
        <v>88</v>
      </c>
      <c r="AV148" s="14" t="s">
        <v>85</v>
      </c>
      <c r="AW148" s="14" t="s">
        <v>39</v>
      </c>
      <c r="AX148" s="14" t="s">
        <v>78</v>
      </c>
      <c r="AY148" s="271" t="s">
        <v>129</v>
      </c>
    </row>
    <row r="149" s="14" customFormat="1">
      <c r="A149" s="14"/>
      <c r="B149" s="262"/>
      <c r="C149" s="263"/>
      <c r="D149" s="246" t="s">
        <v>141</v>
      </c>
      <c r="E149" s="264" t="s">
        <v>32</v>
      </c>
      <c r="F149" s="265" t="s">
        <v>183</v>
      </c>
      <c r="G149" s="263"/>
      <c r="H149" s="264" t="s">
        <v>32</v>
      </c>
      <c r="I149" s="266"/>
      <c r="J149" s="263"/>
      <c r="K149" s="263"/>
      <c r="L149" s="267"/>
      <c r="M149" s="268"/>
      <c r="N149" s="269"/>
      <c r="O149" s="269"/>
      <c r="P149" s="269"/>
      <c r="Q149" s="269"/>
      <c r="R149" s="269"/>
      <c r="S149" s="269"/>
      <c r="T149" s="27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1" t="s">
        <v>141</v>
      </c>
      <c r="AU149" s="271" t="s">
        <v>88</v>
      </c>
      <c r="AV149" s="14" t="s">
        <v>85</v>
      </c>
      <c r="AW149" s="14" t="s">
        <v>39</v>
      </c>
      <c r="AX149" s="14" t="s">
        <v>78</v>
      </c>
      <c r="AY149" s="271" t="s">
        <v>129</v>
      </c>
    </row>
    <row r="150" s="14" customFormat="1">
      <c r="A150" s="14"/>
      <c r="B150" s="262"/>
      <c r="C150" s="263"/>
      <c r="D150" s="246" t="s">
        <v>141</v>
      </c>
      <c r="E150" s="264" t="s">
        <v>32</v>
      </c>
      <c r="F150" s="265" t="s">
        <v>184</v>
      </c>
      <c r="G150" s="263"/>
      <c r="H150" s="264" t="s">
        <v>32</v>
      </c>
      <c r="I150" s="266"/>
      <c r="J150" s="263"/>
      <c r="K150" s="263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141</v>
      </c>
      <c r="AU150" s="271" t="s">
        <v>88</v>
      </c>
      <c r="AV150" s="14" t="s">
        <v>85</v>
      </c>
      <c r="AW150" s="14" t="s">
        <v>39</v>
      </c>
      <c r="AX150" s="14" t="s">
        <v>78</v>
      </c>
      <c r="AY150" s="271" t="s">
        <v>129</v>
      </c>
    </row>
    <row r="151" s="14" customFormat="1">
      <c r="A151" s="14"/>
      <c r="B151" s="262"/>
      <c r="C151" s="263"/>
      <c r="D151" s="246" t="s">
        <v>141</v>
      </c>
      <c r="E151" s="264" t="s">
        <v>32</v>
      </c>
      <c r="F151" s="265" t="s">
        <v>185</v>
      </c>
      <c r="G151" s="263"/>
      <c r="H151" s="264" t="s">
        <v>32</v>
      </c>
      <c r="I151" s="266"/>
      <c r="J151" s="263"/>
      <c r="K151" s="263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141</v>
      </c>
      <c r="AU151" s="271" t="s">
        <v>88</v>
      </c>
      <c r="AV151" s="14" t="s">
        <v>85</v>
      </c>
      <c r="AW151" s="14" t="s">
        <v>39</v>
      </c>
      <c r="AX151" s="14" t="s">
        <v>78</v>
      </c>
      <c r="AY151" s="271" t="s">
        <v>129</v>
      </c>
    </row>
    <row r="152" s="14" customFormat="1">
      <c r="A152" s="14"/>
      <c r="B152" s="262"/>
      <c r="C152" s="263"/>
      <c r="D152" s="246" t="s">
        <v>141</v>
      </c>
      <c r="E152" s="264" t="s">
        <v>32</v>
      </c>
      <c r="F152" s="265" t="s">
        <v>186</v>
      </c>
      <c r="G152" s="263"/>
      <c r="H152" s="264" t="s">
        <v>32</v>
      </c>
      <c r="I152" s="266"/>
      <c r="J152" s="263"/>
      <c r="K152" s="263"/>
      <c r="L152" s="267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1" t="s">
        <v>141</v>
      </c>
      <c r="AU152" s="271" t="s">
        <v>88</v>
      </c>
      <c r="AV152" s="14" t="s">
        <v>85</v>
      </c>
      <c r="AW152" s="14" t="s">
        <v>39</v>
      </c>
      <c r="AX152" s="14" t="s">
        <v>78</v>
      </c>
      <c r="AY152" s="271" t="s">
        <v>129</v>
      </c>
    </row>
    <row r="153" s="14" customFormat="1">
      <c r="A153" s="14"/>
      <c r="B153" s="262"/>
      <c r="C153" s="263"/>
      <c r="D153" s="246" t="s">
        <v>141</v>
      </c>
      <c r="E153" s="264" t="s">
        <v>32</v>
      </c>
      <c r="F153" s="265" t="s">
        <v>187</v>
      </c>
      <c r="G153" s="263"/>
      <c r="H153" s="264" t="s">
        <v>32</v>
      </c>
      <c r="I153" s="266"/>
      <c r="J153" s="263"/>
      <c r="K153" s="263"/>
      <c r="L153" s="267"/>
      <c r="M153" s="268"/>
      <c r="N153" s="269"/>
      <c r="O153" s="269"/>
      <c r="P153" s="269"/>
      <c r="Q153" s="269"/>
      <c r="R153" s="269"/>
      <c r="S153" s="269"/>
      <c r="T153" s="27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1" t="s">
        <v>141</v>
      </c>
      <c r="AU153" s="271" t="s">
        <v>88</v>
      </c>
      <c r="AV153" s="14" t="s">
        <v>85</v>
      </c>
      <c r="AW153" s="14" t="s">
        <v>39</v>
      </c>
      <c r="AX153" s="14" t="s">
        <v>78</v>
      </c>
      <c r="AY153" s="271" t="s">
        <v>129</v>
      </c>
    </row>
    <row r="154" s="14" customFormat="1">
      <c r="A154" s="14"/>
      <c r="B154" s="262"/>
      <c r="C154" s="263"/>
      <c r="D154" s="246" t="s">
        <v>141</v>
      </c>
      <c r="E154" s="264" t="s">
        <v>32</v>
      </c>
      <c r="F154" s="265" t="s">
        <v>188</v>
      </c>
      <c r="G154" s="263"/>
      <c r="H154" s="264" t="s">
        <v>32</v>
      </c>
      <c r="I154" s="266"/>
      <c r="J154" s="263"/>
      <c r="K154" s="263"/>
      <c r="L154" s="267"/>
      <c r="M154" s="268"/>
      <c r="N154" s="269"/>
      <c r="O154" s="269"/>
      <c r="P154" s="269"/>
      <c r="Q154" s="269"/>
      <c r="R154" s="269"/>
      <c r="S154" s="269"/>
      <c r="T154" s="27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1" t="s">
        <v>141</v>
      </c>
      <c r="AU154" s="271" t="s">
        <v>88</v>
      </c>
      <c r="AV154" s="14" t="s">
        <v>85</v>
      </c>
      <c r="AW154" s="14" t="s">
        <v>39</v>
      </c>
      <c r="AX154" s="14" t="s">
        <v>78</v>
      </c>
      <c r="AY154" s="271" t="s">
        <v>129</v>
      </c>
    </row>
    <row r="155" s="13" customFormat="1">
      <c r="A155" s="13"/>
      <c r="B155" s="251"/>
      <c r="C155" s="252"/>
      <c r="D155" s="246" t="s">
        <v>141</v>
      </c>
      <c r="E155" s="253" t="s">
        <v>32</v>
      </c>
      <c r="F155" s="254" t="s">
        <v>189</v>
      </c>
      <c r="G155" s="252"/>
      <c r="H155" s="255">
        <v>3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141</v>
      </c>
      <c r="AU155" s="261" t="s">
        <v>88</v>
      </c>
      <c r="AV155" s="13" t="s">
        <v>88</v>
      </c>
      <c r="AW155" s="13" t="s">
        <v>39</v>
      </c>
      <c r="AX155" s="13" t="s">
        <v>78</v>
      </c>
      <c r="AY155" s="261" t="s">
        <v>129</v>
      </c>
    </row>
    <row r="156" s="15" customFormat="1">
      <c r="A156" s="15"/>
      <c r="B156" s="272"/>
      <c r="C156" s="273"/>
      <c r="D156" s="246" t="s">
        <v>141</v>
      </c>
      <c r="E156" s="274" t="s">
        <v>32</v>
      </c>
      <c r="F156" s="275" t="s">
        <v>160</v>
      </c>
      <c r="G156" s="273"/>
      <c r="H156" s="276">
        <v>3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2" t="s">
        <v>141</v>
      </c>
      <c r="AU156" s="282" t="s">
        <v>88</v>
      </c>
      <c r="AV156" s="15" t="s">
        <v>161</v>
      </c>
      <c r="AW156" s="15" t="s">
        <v>39</v>
      </c>
      <c r="AX156" s="15" t="s">
        <v>85</v>
      </c>
      <c r="AY156" s="282" t="s">
        <v>129</v>
      </c>
    </row>
    <row r="157" s="2" customFormat="1" ht="16.5" customHeight="1">
      <c r="A157" s="40"/>
      <c r="B157" s="41"/>
      <c r="C157" s="233" t="s">
        <v>161</v>
      </c>
      <c r="D157" s="233" t="s">
        <v>131</v>
      </c>
      <c r="E157" s="234" t="s">
        <v>190</v>
      </c>
      <c r="F157" s="235" t="s">
        <v>191</v>
      </c>
      <c r="G157" s="236" t="s">
        <v>134</v>
      </c>
      <c r="H157" s="237">
        <v>6</v>
      </c>
      <c r="I157" s="238"/>
      <c r="J157" s="239">
        <f>ROUND(I157*H157,2)</f>
        <v>0</v>
      </c>
      <c r="K157" s="235" t="s">
        <v>32</v>
      </c>
      <c r="L157" s="46"/>
      <c r="M157" s="240" t="s">
        <v>32</v>
      </c>
      <c r="N157" s="241" t="s">
        <v>49</v>
      </c>
      <c r="O157" s="86"/>
      <c r="P157" s="242">
        <f>O157*H157</f>
        <v>0</v>
      </c>
      <c r="Q157" s="242">
        <v>0</v>
      </c>
      <c r="R157" s="242">
        <f>Q157*H157</f>
        <v>0</v>
      </c>
      <c r="S157" s="242">
        <v>0</v>
      </c>
      <c r="T157" s="24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4" t="s">
        <v>135</v>
      </c>
      <c r="AT157" s="244" t="s">
        <v>131</v>
      </c>
      <c r="AU157" s="244" t="s">
        <v>88</v>
      </c>
      <c r="AY157" s="18" t="s">
        <v>129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18" t="s">
        <v>85</v>
      </c>
      <c r="BK157" s="245">
        <f>ROUND(I157*H157,2)</f>
        <v>0</v>
      </c>
      <c r="BL157" s="18" t="s">
        <v>135</v>
      </c>
      <c r="BM157" s="244" t="s">
        <v>192</v>
      </c>
    </row>
    <row r="158" s="2" customFormat="1">
      <c r="A158" s="40"/>
      <c r="B158" s="41"/>
      <c r="C158" s="42"/>
      <c r="D158" s="246" t="s">
        <v>137</v>
      </c>
      <c r="E158" s="42"/>
      <c r="F158" s="247" t="s">
        <v>193</v>
      </c>
      <c r="G158" s="42"/>
      <c r="H158" s="42"/>
      <c r="I158" s="150"/>
      <c r="J158" s="42"/>
      <c r="K158" s="42"/>
      <c r="L158" s="46"/>
      <c r="M158" s="248"/>
      <c r="N158" s="24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137</v>
      </c>
      <c r="AU158" s="18" t="s">
        <v>88</v>
      </c>
    </row>
    <row r="159" s="14" customFormat="1">
      <c r="A159" s="14"/>
      <c r="B159" s="262"/>
      <c r="C159" s="263"/>
      <c r="D159" s="246" t="s">
        <v>141</v>
      </c>
      <c r="E159" s="264" t="s">
        <v>32</v>
      </c>
      <c r="F159" s="265" t="s">
        <v>194</v>
      </c>
      <c r="G159" s="263"/>
      <c r="H159" s="264" t="s">
        <v>32</v>
      </c>
      <c r="I159" s="266"/>
      <c r="J159" s="263"/>
      <c r="K159" s="263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141</v>
      </c>
      <c r="AU159" s="271" t="s">
        <v>88</v>
      </c>
      <c r="AV159" s="14" t="s">
        <v>85</v>
      </c>
      <c r="AW159" s="14" t="s">
        <v>39</v>
      </c>
      <c r="AX159" s="14" t="s">
        <v>78</v>
      </c>
      <c r="AY159" s="271" t="s">
        <v>129</v>
      </c>
    </row>
    <row r="160" s="14" customFormat="1">
      <c r="A160" s="14"/>
      <c r="B160" s="262"/>
      <c r="C160" s="263"/>
      <c r="D160" s="246" t="s">
        <v>141</v>
      </c>
      <c r="E160" s="264" t="s">
        <v>32</v>
      </c>
      <c r="F160" s="265" t="s">
        <v>144</v>
      </c>
      <c r="G160" s="263"/>
      <c r="H160" s="264" t="s">
        <v>32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141</v>
      </c>
      <c r="AU160" s="271" t="s">
        <v>88</v>
      </c>
      <c r="AV160" s="14" t="s">
        <v>85</v>
      </c>
      <c r="AW160" s="14" t="s">
        <v>39</v>
      </c>
      <c r="AX160" s="14" t="s">
        <v>78</v>
      </c>
      <c r="AY160" s="271" t="s">
        <v>129</v>
      </c>
    </row>
    <row r="161" s="14" customFormat="1">
      <c r="A161" s="14"/>
      <c r="B161" s="262"/>
      <c r="C161" s="263"/>
      <c r="D161" s="246" t="s">
        <v>141</v>
      </c>
      <c r="E161" s="264" t="s">
        <v>32</v>
      </c>
      <c r="F161" s="265" t="s">
        <v>145</v>
      </c>
      <c r="G161" s="263"/>
      <c r="H161" s="264" t="s">
        <v>32</v>
      </c>
      <c r="I161" s="266"/>
      <c r="J161" s="263"/>
      <c r="K161" s="263"/>
      <c r="L161" s="267"/>
      <c r="M161" s="268"/>
      <c r="N161" s="269"/>
      <c r="O161" s="269"/>
      <c r="P161" s="269"/>
      <c r="Q161" s="269"/>
      <c r="R161" s="269"/>
      <c r="S161" s="269"/>
      <c r="T161" s="27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1" t="s">
        <v>141</v>
      </c>
      <c r="AU161" s="271" t="s">
        <v>88</v>
      </c>
      <c r="AV161" s="14" t="s">
        <v>85</v>
      </c>
      <c r="AW161" s="14" t="s">
        <v>39</v>
      </c>
      <c r="AX161" s="14" t="s">
        <v>78</v>
      </c>
      <c r="AY161" s="271" t="s">
        <v>129</v>
      </c>
    </row>
    <row r="162" s="14" customFormat="1">
      <c r="A162" s="14"/>
      <c r="B162" s="262"/>
      <c r="C162" s="263"/>
      <c r="D162" s="246" t="s">
        <v>141</v>
      </c>
      <c r="E162" s="264" t="s">
        <v>32</v>
      </c>
      <c r="F162" s="265" t="s">
        <v>146</v>
      </c>
      <c r="G162" s="263"/>
      <c r="H162" s="264" t="s">
        <v>32</v>
      </c>
      <c r="I162" s="266"/>
      <c r="J162" s="263"/>
      <c r="K162" s="263"/>
      <c r="L162" s="267"/>
      <c r="M162" s="268"/>
      <c r="N162" s="269"/>
      <c r="O162" s="269"/>
      <c r="P162" s="269"/>
      <c r="Q162" s="269"/>
      <c r="R162" s="269"/>
      <c r="S162" s="269"/>
      <c r="T162" s="27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1" t="s">
        <v>141</v>
      </c>
      <c r="AU162" s="271" t="s">
        <v>88</v>
      </c>
      <c r="AV162" s="14" t="s">
        <v>85</v>
      </c>
      <c r="AW162" s="14" t="s">
        <v>39</v>
      </c>
      <c r="AX162" s="14" t="s">
        <v>78</v>
      </c>
      <c r="AY162" s="271" t="s">
        <v>129</v>
      </c>
    </row>
    <row r="163" s="14" customFormat="1">
      <c r="A163" s="14"/>
      <c r="B163" s="262"/>
      <c r="C163" s="263"/>
      <c r="D163" s="246" t="s">
        <v>141</v>
      </c>
      <c r="E163" s="264" t="s">
        <v>32</v>
      </c>
      <c r="F163" s="265" t="s">
        <v>147</v>
      </c>
      <c r="G163" s="263"/>
      <c r="H163" s="264" t="s">
        <v>32</v>
      </c>
      <c r="I163" s="266"/>
      <c r="J163" s="263"/>
      <c r="K163" s="263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141</v>
      </c>
      <c r="AU163" s="271" t="s">
        <v>88</v>
      </c>
      <c r="AV163" s="14" t="s">
        <v>85</v>
      </c>
      <c r="AW163" s="14" t="s">
        <v>39</v>
      </c>
      <c r="AX163" s="14" t="s">
        <v>78</v>
      </c>
      <c r="AY163" s="271" t="s">
        <v>129</v>
      </c>
    </row>
    <row r="164" s="14" customFormat="1">
      <c r="A164" s="14"/>
      <c r="B164" s="262"/>
      <c r="C164" s="263"/>
      <c r="D164" s="246" t="s">
        <v>141</v>
      </c>
      <c r="E164" s="264" t="s">
        <v>32</v>
      </c>
      <c r="F164" s="265" t="s">
        <v>148</v>
      </c>
      <c r="G164" s="263"/>
      <c r="H164" s="264" t="s">
        <v>32</v>
      </c>
      <c r="I164" s="266"/>
      <c r="J164" s="263"/>
      <c r="K164" s="263"/>
      <c r="L164" s="267"/>
      <c r="M164" s="268"/>
      <c r="N164" s="269"/>
      <c r="O164" s="269"/>
      <c r="P164" s="269"/>
      <c r="Q164" s="269"/>
      <c r="R164" s="269"/>
      <c r="S164" s="269"/>
      <c r="T164" s="27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1" t="s">
        <v>141</v>
      </c>
      <c r="AU164" s="271" t="s">
        <v>88</v>
      </c>
      <c r="AV164" s="14" t="s">
        <v>85</v>
      </c>
      <c r="AW164" s="14" t="s">
        <v>39</v>
      </c>
      <c r="AX164" s="14" t="s">
        <v>78</v>
      </c>
      <c r="AY164" s="271" t="s">
        <v>129</v>
      </c>
    </row>
    <row r="165" s="14" customFormat="1">
      <c r="A165" s="14"/>
      <c r="B165" s="262"/>
      <c r="C165" s="263"/>
      <c r="D165" s="246" t="s">
        <v>141</v>
      </c>
      <c r="E165" s="264" t="s">
        <v>32</v>
      </c>
      <c r="F165" s="265" t="s">
        <v>149</v>
      </c>
      <c r="G165" s="263"/>
      <c r="H165" s="264" t="s">
        <v>32</v>
      </c>
      <c r="I165" s="266"/>
      <c r="J165" s="263"/>
      <c r="K165" s="263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141</v>
      </c>
      <c r="AU165" s="271" t="s">
        <v>88</v>
      </c>
      <c r="AV165" s="14" t="s">
        <v>85</v>
      </c>
      <c r="AW165" s="14" t="s">
        <v>39</v>
      </c>
      <c r="AX165" s="14" t="s">
        <v>78</v>
      </c>
      <c r="AY165" s="271" t="s">
        <v>129</v>
      </c>
    </row>
    <row r="166" s="14" customFormat="1">
      <c r="A166" s="14"/>
      <c r="B166" s="262"/>
      <c r="C166" s="263"/>
      <c r="D166" s="246" t="s">
        <v>141</v>
      </c>
      <c r="E166" s="264" t="s">
        <v>32</v>
      </c>
      <c r="F166" s="265" t="s">
        <v>150</v>
      </c>
      <c r="G166" s="263"/>
      <c r="H166" s="264" t="s">
        <v>32</v>
      </c>
      <c r="I166" s="266"/>
      <c r="J166" s="263"/>
      <c r="K166" s="263"/>
      <c r="L166" s="267"/>
      <c r="M166" s="268"/>
      <c r="N166" s="269"/>
      <c r="O166" s="269"/>
      <c r="P166" s="269"/>
      <c r="Q166" s="269"/>
      <c r="R166" s="269"/>
      <c r="S166" s="269"/>
      <c r="T166" s="27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1" t="s">
        <v>141</v>
      </c>
      <c r="AU166" s="271" t="s">
        <v>88</v>
      </c>
      <c r="AV166" s="14" t="s">
        <v>85</v>
      </c>
      <c r="AW166" s="14" t="s">
        <v>39</v>
      </c>
      <c r="AX166" s="14" t="s">
        <v>78</v>
      </c>
      <c r="AY166" s="271" t="s">
        <v>129</v>
      </c>
    </row>
    <row r="167" s="14" customFormat="1">
      <c r="A167" s="14"/>
      <c r="B167" s="262"/>
      <c r="C167" s="263"/>
      <c r="D167" s="246" t="s">
        <v>141</v>
      </c>
      <c r="E167" s="264" t="s">
        <v>32</v>
      </c>
      <c r="F167" s="265" t="s">
        <v>151</v>
      </c>
      <c r="G167" s="263"/>
      <c r="H167" s="264" t="s">
        <v>32</v>
      </c>
      <c r="I167" s="266"/>
      <c r="J167" s="263"/>
      <c r="K167" s="263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141</v>
      </c>
      <c r="AU167" s="271" t="s">
        <v>88</v>
      </c>
      <c r="AV167" s="14" t="s">
        <v>85</v>
      </c>
      <c r="AW167" s="14" t="s">
        <v>39</v>
      </c>
      <c r="AX167" s="14" t="s">
        <v>78</v>
      </c>
      <c r="AY167" s="271" t="s">
        <v>129</v>
      </c>
    </row>
    <row r="168" s="14" customFormat="1">
      <c r="A168" s="14"/>
      <c r="B168" s="262"/>
      <c r="C168" s="263"/>
      <c r="D168" s="246" t="s">
        <v>141</v>
      </c>
      <c r="E168" s="264" t="s">
        <v>32</v>
      </c>
      <c r="F168" s="265" t="s">
        <v>195</v>
      </c>
      <c r="G168" s="263"/>
      <c r="H168" s="264" t="s">
        <v>32</v>
      </c>
      <c r="I168" s="266"/>
      <c r="J168" s="263"/>
      <c r="K168" s="263"/>
      <c r="L168" s="267"/>
      <c r="M168" s="268"/>
      <c r="N168" s="269"/>
      <c r="O168" s="269"/>
      <c r="P168" s="269"/>
      <c r="Q168" s="269"/>
      <c r="R168" s="269"/>
      <c r="S168" s="269"/>
      <c r="T168" s="27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1" t="s">
        <v>141</v>
      </c>
      <c r="AU168" s="271" t="s">
        <v>88</v>
      </c>
      <c r="AV168" s="14" t="s">
        <v>85</v>
      </c>
      <c r="AW168" s="14" t="s">
        <v>39</v>
      </c>
      <c r="AX168" s="14" t="s">
        <v>78</v>
      </c>
      <c r="AY168" s="271" t="s">
        <v>129</v>
      </c>
    </row>
    <row r="169" s="14" customFormat="1">
      <c r="A169" s="14"/>
      <c r="B169" s="262"/>
      <c r="C169" s="263"/>
      <c r="D169" s="246" t="s">
        <v>141</v>
      </c>
      <c r="E169" s="264" t="s">
        <v>32</v>
      </c>
      <c r="F169" s="265" t="s">
        <v>196</v>
      </c>
      <c r="G169" s="263"/>
      <c r="H169" s="264" t="s">
        <v>32</v>
      </c>
      <c r="I169" s="266"/>
      <c r="J169" s="263"/>
      <c r="K169" s="263"/>
      <c r="L169" s="267"/>
      <c r="M169" s="268"/>
      <c r="N169" s="269"/>
      <c r="O169" s="269"/>
      <c r="P169" s="269"/>
      <c r="Q169" s="269"/>
      <c r="R169" s="269"/>
      <c r="S169" s="269"/>
      <c r="T169" s="27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1" t="s">
        <v>141</v>
      </c>
      <c r="AU169" s="271" t="s">
        <v>88</v>
      </c>
      <c r="AV169" s="14" t="s">
        <v>85</v>
      </c>
      <c r="AW169" s="14" t="s">
        <v>39</v>
      </c>
      <c r="AX169" s="14" t="s">
        <v>78</v>
      </c>
      <c r="AY169" s="271" t="s">
        <v>129</v>
      </c>
    </row>
    <row r="170" s="14" customFormat="1">
      <c r="A170" s="14"/>
      <c r="B170" s="262"/>
      <c r="C170" s="263"/>
      <c r="D170" s="246" t="s">
        <v>141</v>
      </c>
      <c r="E170" s="264" t="s">
        <v>32</v>
      </c>
      <c r="F170" s="265" t="s">
        <v>154</v>
      </c>
      <c r="G170" s="263"/>
      <c r="H170" s="264" t="s">
        <v>32</v>
      </c>
      <c r="I170" s="266"/>
      <c r="J170" s="263"/>
      <c r="K170" s="263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141</v>
      </c>
      <c r="AU170" s="271" t="s">
        <v>88</v>
      </c>
      <c r="AV170" s="14" t="s">
        <v>85</v>
      </c>
      <c r="AW170" s="14" t="s">
        <v>39</v>
      </c>
      <c r="AX170" s="14" t="s">
        <v>78</v>
      </c>
      <c r="AY170" s="271" t="s">
        <v>129</v>
      </c>
    </row>
    <row r="171" s="14" customFormat="1">
      <c r="A171" s="14"/>
      <c r="B171" s="262"/>
      <c r="C171" s="263"/>
      <c r="D171" s="246" t="s">
        <v>141</v>
      </c>
      <c r="E171" s="264" t="s">
        <v>32</v>
      </c>
      <c r="F171" s="265" t="s">
        <v>197</v>
      </c>
      <c r="G171" s="263"/>
      <c r="H171" s="264" t="s">
        <v>32</v>
      </c>
      <c r="I171" s="266"/>
      <c r="J171" s="263"/>
      <c r="K171" s="263"/>
      <c r="L171" s="267"/>
      <c r="M171" s="268"/>
      <c r="N171" s="269"/>
      <c r="O171" s="269"/>
      <c r="P171" s="269"/>
      <c r="Q171" s="269"/>
      <c r="R171" s="269"/>
      <c r="S171" s="269"/>
      <c r="T171" s="27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1" t="s">
        <v>141</v>
      </c>
      <c r="AU171" s="271" t="s">
        <v>88</v>
      </c>
      <c r="AV171" s="14" t="s">
        <v>85</v>
      </c>
      <c r="AW171" s="14" t="s">
        <v>39</v>
      </c>
      <c r="AX171" s="14" t="s">
        <v>78</v>
      </c>
      <c r="AY171" s="271" t="s">
        <v>129</v>
      </c>
    </row>
    <row r="172" s="14" customFormat="1">
      <c r="A172" s="14"/>
      <c r="B172" s="262"/>
      <c r="C172" s="263"/>
      <c r="D172" s="246" t="s">
        <v>141</v>
      </c>
      <c r="E172" s="264" t="s">
        <v>32</v>
      </c>
      <c r="F172" s="265" t="s">
        <v>198</v>
      </c>
      <c r="G172" s="263"/>
      <c r="H172" s="264" t="s">
        <v>32</v>
      </c>
      <c r="I172" s="266"/>
      <c r="J172" s="263"/>
      <c r="K172" s="263"/>
      <c r="L172" s="267"/>
      <c r="M172" s="268"/>
      <c r="N172" s="269"/>
      <c r="O172" s="269"/>
      <c r="P172" s="269"/>
      <c r="Q172" s="269"/>
      <c r="R172" s="269"/>
      <c r="S172" s="269"/>
      <c r="T172" s="27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1" t="s">
        <v>141</v>
      </c>
      <c r="AU172" s="271" t="s">
        <v>88</v>
      </c>
      <c r="AV172" s="14" t="s">
        <v>85</v>
      </c>
      <c r="AW172" s="14" t="s">
        <v>39</v>
      </c>
      <c r="AX172" s="14" t="s">
        <v>78</v>
      </c>
      <c r="AY172" s="271" t="s">
        <v>129</v>
      </c>
    </row>
    <row r="173" s="14" customFormat="1">
      <c r="A173" s="14"/>
      <c r="B173" s="262"/>
      <c r="C173" s="263"/>
      <c r="D173" s="246" t="s">
        <v>141</v>
      </c>
      <c r="E173" s="264" t="s">
        <v>32</v>
      </c>
      <c r="F173" s="265" t="s">
        <v>199</v>
      </c>
      <c r="G173" s="263"/>
      <c r="H173" s="264" t="s">
        <v>32</v>
      </c>
      <c r="I173" s="266"/>
      <c r="J173" s="263"/>
      <c r="K173" s="263"/>
      <c r="L173" s="267"/>
      <c r="M173" s="268"/>
      <c r="N173" s="269"/>
      <c r="O173" s="269"/>
      <c r="P173" s="269"/>
      <c r="Q173" s="269"/>
      <c r="R173" s="269"/>
      <c r="S173" s="269"/>
      <c r="T173" s="27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1" t="s">
        <v>141</v>
      </c>
      <c r="AU173" s="271" t="s">
        <v>88</v>
      </c>
      <c r="AV173" s="14" t="s">
        <v>85</v>
      </c>
      <c r="AW173" s="14" t="s">
        <v>39</v>
      </c>
      <c r="AX173" s="14" t="s">
        <v>78</v>
      </c>
      <c r="AY173" s="271" t="s">
        <v>129</v>
      </c>
    </row>
    <row r="174" s="14" customFormat="1">
      <c r="A174" s="14"/>
      <c r="B174" s="262"/>
      <c r="C174" s="263"/>
      <c r="D174" s="246" t="s">
        <v>141</v>
      </c>
      <c r="E174" s="264" t="s">
        <v>32</v>
      </c>
      <c r="F174" s="265" t="s">
        <v>187</v>
      </c>
      <c r="G174" s="263"/>
      <c r="H174" s="264" t="s">
        <v>32</v>
      </c>
      <c r="I174" s="266"/>
      <c r="J174" s="263"/>
      <c r="K174" s="263"/>
      <c r="L174" s="267"/>
      <c r="M174" s="268"/>
      <c r="N174" s="269"/>
      <c r="O174" s="269"/>
      <c r="P174" s="269"/>
      <c r="Q174" s="269"/>
      <c r="R174" s="269"/>
      <c r="S174" s="269"/>
      <c r="T174" s="27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1" t="s">
        <v>141</v>
      </c>
      <c r="AU174" s="271" t="s">
        <v>88</v>
      </c>
      <c r="AV174" s="14" t="s">
        <v>85</v>
      </c>
      <c r="AW174" s="14" t="s">
        <v>39</v>
      </c>
      <c r="AX174" s="14" t="s">
        <v>78</v>
      </c>
      <c r="AY174" s="271" t="s">
        <v>129</v>
      </c>
    </row>
    <row r="175" s="14" customFormat="1">
      <c r="A175" s="14"/>
      <c r="B175" s="262"/>
      <c r="C175" s="263"/>
      <c r="D175" s="246" t="s">
        <v>141</v>
      </c>
      <c r="E175" s="264" t="s">
        <v>32</v>
      </c>
      <c r="F175" s="265" t="s">
        <v>200</v>
      </c>
      <c r="G175" s="263"/>
      <c r="H175" s="264" t="s">
        <v>32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141</v>
      </c>
      <c r="AU175" s="271" t="s">
        <v>88</v>
      </c>
      <c r="AV175" s="14" t="s">
        <v>85</v>
      </c>
      <c r="AW175" s="14" t="s">
        <v>39</v>
      </c>
      <c r="AX175" s="14" t="s">
        <v>78</v>
      </c>
      <c r="AY175" s="271" t="s">
        <v>129</v>
      </c>
    </row>
    <row r="176" s="14" customFormat="1">
      <c r="A176" s="14"/>
      <c r="B176" s="262"/>
      <c r="C176" s="263"/>
      <c r="D176" s="246" t="s">
        <v>141</v>
      </c>
      <c r="E176" s="264" t="s">
        <v>32</v>
      </c>
      <c r="F176" s="265" t="s">
        <v>201</v>
      </c>
      <c r="G176" s="263"/>
      <c r="H176" s="264" t="s">
        <v>32</v>
      </c>
      <c r="I176" s="266"/>
      <c r="J176" s="263"/>
      <c r="K176" s="263"/>
      <c r="L176" s="267"/>
      <c r="M176" s="268"/>
      <c r="N176" s="269"/>
      <c r="O176" s="269"/>
      <c r="P176" s="269"/>
      <c r="Q176" s="269"/>
      <c r="R176" s="269"/>
      <c r="S176" s="269"/>
      <c r="T176" s="27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1" t="s">
        <v>141</v>
      </c>
      <c r="AU176" s="271" t="s">
        <v>88</v>
      </c>
      <c r="AV176" s="14" t="s">
        <v>85</v>
      </c>
      <c r="AW176" s="14" t="s">
        <v>39</v>
      </c>
      <c r="AX176" s="14" t="s">
        <v>78</v>
      </c>
      <c r="AY176" s="271" t="s">
        <v>129</v>
      </c>
    </row>
    <row r="177" s="14" customFormat="1">
      <c r="A177" s="14"/>
      <c r="B177" s="262"/>
      <c r="C177" s="263"/>
      <c r="D177" s="246" t="s">
        <v>141</v>
      </c>
      <c r="E177" s="264" t="s">
        <v>32</v>
      </c>
      <c r="F177" s="265" t="s">
        <v>159</v>
      </c>
      <c r="G177" s="263"/>
      <c r="H177" s="264" t="s">
        <v>32</v>
      </c>
      <c r="I177" s="266"/>
      <c r="J177" s="263"/>
      <c r="K177" s="263"/>
      <c r="L177" s="267"/>
      <c r="M177" s="268"/>
      <c r="N177" s="269"/>
      <c r="O177" s="269"/>
      <c r="P177" s="269"/>
      <c r="Q177" s="269"/>
      <c r="R177" s="269"/>
      <c r="S177" s="269"/>
      <c r="T177" s="27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1" t="s">
        <v>141</v>
      </c>
      <c r="AU177" s="271" t="s">
        <v>88</v>
      </c>
      <c r="AV177" s="14" t="s">
        <v>85</v>
      </c>
      <c r="AW177" s="14" t="s">
        <v>39</v>
      </c>
      <c r="AX177" s="14" t="s">
        <v>78</v>
      </c>
      <c r="AY177" s="271" t="s">
        <v>129</v>
      </c>
    </row>
    <row r="178" s="13" customFormat="1">
      <c r="A178" s="13"/>
      <c r="B178" s="251"/>
      <c r="C178" s="252"/>
      <c r="D178" s="246" t="s">
        <v>141</v>
      </c>
      <c r="E178" s="253" t="s">
        <v>32</v>
      </c>
      <c r="F178" s="254" t="s">
        <v>175</v>
      </c>
      <c r="G178" s="252"/>
      <c r="H178" s="255">
        <v>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141</v>
      </c>
      <c r="AU178" s="261" t="s">
        <v>88</v>
      </c>
      <c r="AV178" s="13" t="s">
        <v>88</v>
      </c>
      <c r="AW178" s="13" t="s">
        <v>39</v>
      </c>
      <c r="AX178" s="13" t="s">
        <v>78</v>
      </c>
      <c r="AY178" s="261" t="s">
        <v>129</v>
      </c>
    </row>
    <row r="179" s="15" customFormat="1">
      <c r="A179" s="15"/>
      <c r="B179" s="272"/>
      <c r="C179" s="273"/>
      <c r="D179" s="246" t="s">
        <v>141</v>
      </c>
      <c r="E179" s="274" t="s">
        <v>32</v>
      </c>
      <c r="F179" s="275" t="s">
        <v>160</v>
      </c>
      <c r="G179" s="273"/>
      <c r="H179" s="276">
        <v>6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141</v>
      </c>
      <c r="AU179" s="282" t="s">
        <v>88</v>
      </c>
      <c r="AV179" s="15" t="s">
        <v>161</v>
      </c>
      <c r="AW179" s="15" t="s">
        <v>39</v>
      </c>
      <c r="AX179" s="15" t="s">
        <v>85</v>
      </c>
      <c r="AY179" s="282" t="s">
        <v>129</v>
      </c>
    </row>
    <row r="180" s="2" customFormat="1" ht="16.5" customHeight="1">
      <c r="A180" s="40"/>
      <c r="B180" s="41"/>
      <c r="C180" s="233" t="s">
        <v>202</v>
      </c>
      <c r="D180" s="233" t="s">
        <v>131</v>
      </c>
      <c r="E180" s="234" t="s">
        <v>203</v>
      </c>
      <c r="F180" s="235" t="s">
        <v>204</v>
      </c>
      <c r="G180" s="236" t="s">
        <v>134</v>
      </c>
      <c r="H180" s="237">
        <v>7</v>
      </c>
      <c r="I180" s="238"/>
      <c r="J180" s="239">
        <f>ROUND(I180*H180,2)</f>
        <v>0</v>
      </c>
      <c r="K180" s="235" t="s">
        <v>32</v>
      </c>
      <c r="L180" s="46"/>
      <c r="M180" s="240" t="s">
        <v>32</v>
      </c>
      <c r="N180" s="241" t="s">
        <v>49</v>
      </c>
      <c r="O180" s="86"/>
      <c r="P180" s="242">
        <f>O180*H180</f>
        <v>0</v>
      </c>
      <c r="Q180" s="242">
        <v>0</v>
      </c>
      <c r="R180" s="242">
        <f>Q180*H180</f>
        <v>0</v>
      </c>
      <c r="S180" s="242">
        <v>0</v>
      </c>
      <c r="T180" s="243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44" t="s">
        <v>135</v>
      </c>
      <c r="AT180" s="244" t="s">
        <v>131</v>
      </c>
      <c r="AU180" s="244" t="s">
        <v>88</v>
      </c>
      <c r="AY180" s="18" t="s">
        <v>129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8" t="s">
        <v>85</v>
      </c>
      <c r="BK180" s="245">
        <f>ROUND(I180*H180,2)</f>
        <v>0</v>
      </c>
      <c r="BL180" s="18" t="s">
        <v>135</v>
      </c>
      <c r="BM180" s="244" t="s">
        <v>205</v>
      </c>
    </row>
    <row r="181" s="2" customFormat="1">
      <c r="A181" s="40"/>
      <c r="B181" s="41"/>
      <c r="C181" s="42"/>
      <c r="D181" s="246" t="s">
        <v>137</v>
      </c>
      <c r="E181" s="42"/>
      <c r="F181" s="247" t="s">
        <v>204</v>
      </c>
      <c r="G181" s="42"/>
      <c r="H181" s="42"/>
      <c r="I181" s="150"/>
      <c r="J181" s="42"/>
      <c r="K181" s="42"/>
      <c r="L181" s="46"/>
      <c r="M181" s="248"/>
      <c r="N181" s="24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8" t="s">
        <v>137</v>
      </c>
      <c r="AU181" s="18" t="s">
        <v>88</v>
      </c>
    </row>
    <row r="182" s="14" customFormat="1">
      <c r="A182" s="14"/>
      <c r="B182" s="262"/>
      <c r="C182" s="263"/>
      <c r="D182" s="246" t="s">
        <v>141</v>
      </c>
      <c r="E182" s="264" t="s">
        <v>32</v>
      </c>
      <c r="F182" s="265" t="s">
        <v>206</v>
      </c>
      <c r="G182" s="263"/>
      <c r="H182" s="264" t="s">
        <v>32</v>
      </c>
      <c r="I182" s="266"/>
      <c r="J182" s="263"/>
      <c r="K182" s="263"/>
      <c r="L182" s="267"/>
      <c r="M182" s="268"/>
      <c r="N182" s="269"/>
      <c r="O182" s="269"/>
      <c r="P182" s="269"/>
      <c r="Q182" s="269"/>
      <c r="R182" s="269"/>
      <c r="S182" s="269"/>
      <c r="T182" s="27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1" t="s">
        <v>141</v>
      </c>
      <c r="AU182" s="271" t="s">
        <v>88</v>
      </c>
      <c r="AV182" s="14" t="s">
        <v>85</v>
      </c>
      <c r="AW182" s="14" t="s">
        <v>39</v>
      </c>
      <c r="AX182" s="14" t="s">
        <v>78</v>
      </c>
      <c r="AY182" s="271" t="s">
        <v>129</v>
      </c>
    </row>
    <row r="183" s="14" customFormat="1">
      <c r="A183" s="14"/>
      <c r="B183" s="262"/>
      <c r="C183" s="263"/>
      <c r="D183" s="246" t="s">
        <v>141</v>
      </c>
      <c r="E183" s="264" t="s">
        <v>32</v>
      </c>
      <c r="F183" s="265" t="s">
        <v>207</v>
      </c>
      <c r="G183" s="263"/>
      <c r="H183" s="264" t="s">
        <v>32</v>
      </c>
      <c r="I183" s="266"/>
      <c r="J183" s="263"/>
      <c r="K183" s="263"/>
      <c r="L183" s="267"/>
      <c r="M183" s="268"/>
      <c r="N183" s="269"/>
      <c r="O183" s="269"/>
      <c r="P183" s="269"/>
      <c r="Q183" s="269"/>
      <c r="R183" s="269"/>
      <c r="S183" s="269"/>
      <c r="T183" s="27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1" t="s">
        <v>141</v>
      </c>
      <c r="AU183" s="271" t="s">
        <v>88</v>
      </c>
      <c r="AV183" s="14" t="s">
        <v>85</v>
      </c>
      <c r="AW183" s="14" t="s">
        <v>39</v>
      </c>
      <c r="AX183" s="14" t="s">
        <v>78</v>
      </c>
      <c r="AY183" s="271" t="s">
        <v>129</v>
      </c>
    </row>
    <row r="184" s="14" customFormat="1">
      <c r="A184" s="14"/>
      <c r="B184" s="262"/>
      <c r="C184" s="263"/>
      <c r="D184" s="246" t="s">
        <v>141</v>
      </c>
      <c r="E184" s="264" t="s">
        <v>32</v>
      </c>
      <c r="F184" s="265" t="s">
        <v>208</v>
      </c>
      <c r="G184" s="263"/>
      <c r="H184" s="264" t="s">
        <v>32</v>
      </c>
      <c r="I184" s="266"/>
      <c r="J184" s="263"/>
      <c r="K184" s="263"/>
      <c r="L184" s="267"/>
      <c r="M184" s="268"/>
      <c r="N184" s="269"/>
      <c r="O184" s="269"/>
      <c r="P184" s="269"/>
      <c r="Q184" s="269"/>
      <c r="R184" s="269"/>
      <c r="S184" s="269"/>
      <c r="T184" s="27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1" t="s">
        <v>141</v>
      </c>
      <c r="AU184" s="271" t="s">
        <v>88</v>
      </c>
      <c r="AV184" s="14" t="s">
        <v>85</v>
      </c>
      <c r="AW184" s="14" t="s">
        <v>39</v>
      </c>
      <c r="AX184" s="14" t="s">
        <v>78</v>
      </c>
      <c r="AY184" s="271" t="s">
        <v>129</v>
      </c>
    </row>
    <row r="185" s="14" customFormat="1">
      <c r="A185" s="14"/>
      <c r="B185" s="262"/>
      <c r="C185" s="263"/>
      <c r="D185" s="246" t="s">
        <v>141</v>
      </c>
      <c r="E185" s="264" t="s">
        <v>32</v>
      </c>
      <c r="F185" s="265" t="s">
        <v>209</v>
      </c>
      <c r="G185" s="263"/>
      <c r="H185" s="264" t="s">
        <v>32</v>
      </c>
      <c r="I185" s="266"/>
      <c r="J185" s="263"/>
      <c r="K185" s="263"/>
      <c r="L185" s="267"/>
      <c r="M185" s="268"/>
      <c r="N185" s="269"/>
      <c r="O185" s="269"/>
      <c r="P185" s="269"/>
      <c r="Q185" s="269"/>
      <c r="R185" s="269"/>
      <c r="S185" s="269"/>
      <c r="T185" s="27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1" t="s">
        <v>141</v>
      </c>
      <c r="AU185" s="271" t="s">
        <v>88</v>
      </c>
      <c r="AV185" s="14" t="s">
        <v>85</v>
      </c>
      <c r="AW185" s="14" t="s">
        <v>39</v>
      </c>
      <c r="AX185" s="14" t="s">
        <v>78</v>
      </c>
      <c r="AY185" s="271" t="s">
        <v>129</v>
      </c>
    </row>
    <row r="186" s="14" customFormat="1">
      <c r="A186" s="14"/>
      <c r="B186" s="262"/>
      <c r="C186" s="263"/>
      <c r="D186" s="246" t="s">
        <v>141</v>
      </c>
      <c r="E186" s="264" t="s">
        <v>32</v>
      </c>
      <c r="F186" s="265" t="s">
        <v>210</v>
      </c>
      <c r="G186" s="263"/>
      <c r="H186" s="264" t="s">
        <v>32</v>
      </c>
      <c r="I186" s="266"/>
      <c r="J186" s="263"/>
      <c r="K186" s="263"/>
      <c r="L186" s="267"/>
      <c r="M186" s="268"/>
      <c r="N186" s="269"/>
      <c r="O186" s="269"/>
      <c r="P186" s="269"/>
      <c r="Q186" s="269"/>
      <c r="R186" s="269"/>
      <c r="S186" s="269"/>
      <c r="T186" s="27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1" t="s">
        <v>141</v>
      </c>
      <c r="AU186" s="271" t="s">
        <v>88</v>
      </c>
      <c r="AV186" s="14" t="s">
        <v>85</v>
      </c>
      <c r="AW186" s="14" t="s">
        <v>39</v>
      </c>
      <c r="AX186" s="14" t="s">
        <v>78</v>
      </c>
      <c r="AY186" s="271" t="s">
        <v>129</v>
      </c>
    </row>
    <row r="187" s="14" customFormat="1">
      <c r="A187" s="14"/>
      <c r="B187" s="262"/>
      <c r="C187" s="263"/>
      <c r="D187" s="246" t="s">
        <v>141</v>
      </c>
      <c r="E187" s="264" t="s">
        <v>32</v>
      </c>
      <c r="F187" s="265" t="s">
        <v>211</v>
      </c>
      <c r="G187" s="263"/>
      <c r="H187" s="264" t="s">
        <v>32</v>
      </c>
      <c r="I187" s="266"/>
      <c r="J187" s="263"/>
      <c r="K187" s="263"/>
      <c r="L187" s="267"/>
      <c r="M187" s="268"/>
      <c r="N187" s="269"/>
      <c r="O187" s="269"/>
      <c r="P187" s="269"/>
      <c r="Q187" s="269"/>
      <c r="R187" s="269"/>
      <c r="S187" s="269"/>
      <c r="T187" s="27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1" t="s">
        <v>141</v>
      </c>
      <c r="AU187" s="271" t="s">
        <v>88</v>
      </c>
      <c r="AV187" s="14" t="s">
        <v>85</v>
      </c>
      <c r="AW187" s="14" t="s">
        <v>39</v>
      </c>
      <c r="AX187" s="14" t="s">
        <v>78</v>
      </c>
      <c r="AY187" s="271" t="s">
        <v>129</v>
      </c>
    </row>
    <row r="188" s="14" customFormat="1">
      <c r="A188" s="14"/>
      <c r="B188" s="262"/>
      <c r="C188" s="263"/>
      <c r="D188" s="246" t="s">
        <v>141</v>
      </c>
      <c r="E188" s="264" t="s">
        <v>32</v>
      </c>
      <c r="F188" s="265" t="s">
        <v>212</v>
      </c>
      <c r="G188" s="263"/>
      <c r="H188" s="264" t="s">
        <v>32</v>
      </c>
      <c r="I188" s="266"/>
      <c r="J188" s="263"/>
      <c r="K188" s="263"/>
      <c r="L188" s="267"/>
      <c r="M188" s="268"/>
      <c r="N188" s="269"/>
      <c r="O188" s="269"/>
      <c r="P188" s="269"/>
      <c r="Q188" s="269"/>
      <c r="R188" s="269"/>
      <c r="S188" s="269"/>
      <c r="T188" s="27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1" t="s">
        <v>141</v>
      </c>
      <c r="AU188" s="271" t="s">
        <v>88</v>
      </c>
      <c r="AV188" s="14" t="s">
        <v>85</v>
      </c>
      <c r="AW188" s="14" t="s">
        <v>39</v>
      </c>
      <c r="AX188" s="14" t="s">
        <v>78</v>
      </c>
      <c r="AY188" s="271" t="s">
        <v>129</v>
      </c>
    </row>
    <row r="189" s="14" customFormat="1">
      <c r="A189" s="14"/>
      <c r="B189" s="262"/>
      <c r="C189" s="263"/>
      <c r="D189" s="246" t="s">
        <v>141</v>
      </c>
      <c r="E189" s="264" t="s">
        <v>32</v>
      </c>
      <c r="F189" s="265" t="s">
        <v>213</v>
      </c>
      <c r="G189" s="263"/>
      <c r="H189" s="264" t="s">
        <v>32</v>
      </c>
      <c r="I189" s="266"/>
      <c r="J189" s="263"/>
      <c r="K189" s="263"/>
      <c r="L189" s="267"/>
      <c r="M189" s="268"/>
      <c r="N189" s="269"/>
      <c r="O189" s="269"/>
      <c r="P189" s="269"/>
      <c r="Q189" s="269"/>
      <c r="R189" s="269"/>
      <c r="S189" s="269"/>
      <c r="T189" s="27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1" t="s">
        <v>141</v>
      </c>
      <c r="AU189" s="271" t="s">
        <v>88</v>
      </c>
      <c r="AV189" s="14" t="s">
        <v>85</v>
      </c>
      <c r="AW189" s="14" t="s">
        <v>39</v>
      </c>
      <c r="AX189" s="14" t="s">
        <v>78</v>
      </c>
      <c r="AY189" s="271" t="s">
        <v>129</v>
      </c>
    </row>
    <row r="190" s="14" customFormat="1">
      <c r="A190" s="14"/>
      <c r="B190" s="262"/>
      <c r="C190" s="263"/>
      <c r="D190" s="246" t="s">
        <v>141</v>
      </c>
      <c r="E190" s="264" t="s">
        <v>32</v>
      </c>
      <c r="F190" s="265" t="s">
        <v>214</v>
      </c>
      <c r="G190" s="263"/>
      <c r="H190" s="264" t="s">
        <v>32</v>
      </c>
      <c r="I190" s="266"/>
      <c r="J190" s="263"/>
      <c r="K190" s="263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141</v>
      </c>
      <c r="AU190" s="271" t="s">
        <v>88</v>
      </c>
      <c r="AV190" s="14" t="s">
        <v>85</v>
      </c>
      <c r="AW190" s="14" t="s">
        <v>39</v>
      </c>
      <c r="AX190" s="14" t="s">
        <v>78</v>
      </c>
      <c r="AY190" s="271" t="s">
        <v>129</v>
      </c>
    </row>
    <row r="191" s="14" customFormat="1">
      <c r="A191" s="14"/>
      <c r="B191" s="262"/>
      <c r="C191" s="263"/>
      <c r="D191" s="246" t="s">
        <v>141</v>
      </c>
      <c r="E191" s="264" t="s">
        <v>32</v>
      </c>
      <c r="F191" s="265" t="s">
        <v>159</v>
      </c>
      <c r="G191" s="263"/>
      <c r="H191" s="264" t="s">
        <v>32</v>
      </c>
      <c r="I191" s="266"/>
      <c r="J191" s="263"/>
      <c r="K191" s="263"/>
      <c r="L191" s="267"/>
      <c r="M191" s="268"/>
      <c r="N191" s="269"/>
      <c r="O191" s="269"/>
      <c r="P191" s="269"/>
      <c r="Q191" s="269"/>
      <c r="R191" s="269"/>
      <c r="S191" s="269"/>
      <c r="T191" s="27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1" t="s">
        <v>141</v>
      </c>
      <c r="AU191" s="271" t="s">
        <v>88</v>
      </c>
      <c r="AV191" s="14" t="s">
        <v>85</v>
      </c>
      <c r="AW191" s="14" t="s">
        <v>39</v>
      </c>
      <c r="AX191" s="14" t="s">
        <v>78</v>
      </c>
      <c r="AY191" s="271" t="s">
        <v>129</v>
      </c>
    </row>
    <row r="192" s="13" customFormat="1">
      <c r="A192" s="13"/>
      <c r="B192" s="251"/>
      <c r="C192" s="252"/>
      <c r="D192" s="246" t="s">
        <v>141</v>
      </c>
      <c r="E192" s="253" t="s">
        <v>32</v>
      </c>
      <c r="F192" s="254" t="s">
        <v>215</v>
      </c>
      <c r="G192" s="252"/>
      <c r="H192" s="255">
        <v>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141</v>
      </c>
      <c r="AU192" s="261" t="s">
        <v>88</v>
      </c>
      <c r="AV192" s="13" t="s">
        <v>88</v>
      </c>
      <c r="AW192" s="13" t="s">
        <v>39</v>
      </c>
      <c r="AX192" s="13" t="s">
        <v>78</v>
      </c>
      <c r="AY192" s="261" t="s">
        <v>129</v>
      </c>
    </row>
    <row r="193" s="13" customFormat="1">
      <c r="A193" s="13"/>
      <c r="B193" s="251"/>
      <c r="C193" s="252"/>
      <c r="D193" s="246" t="s">
        <v>141</v>
      </c>
      <c r="E193" s="253" t="s">
        <v>32</v>
      </c>
      <c r="F193" s="254" t="s">
        <v>216</v>
      </c>
      <c r="G193" s="252"/>
      <c r="H193" s="255">
        <v>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141</v>
      </c>
      <c r="AU193" s="261" t="s">
        <v>88</v>
      </c>
      <c r="AV193" s="13" t="s">
        <v>88</v>
      </c>
      <c r="AW193" s="13" t="s">
        <v>39</v>
      </c>
      <c r="AX193" s="13" t="s">
        <v>78</v>
      </c>
      <c r="AY193" s="261" t="s">
        <v>129</v>
      </c>
    </row>
    <row r="194" s="13" customFormat="1">
      <c r="A194" s="13"/>
      <c r="B194" s="251"/>
      <c r="C194" s="252"/>
      <c r="D194" s="246" t="s">
        <v>141</v>
      </c>
      <c r="E194" s="253" t="s">
        <v>32</v>
      </c>
      <c r="F194" s="254" t="s">
        <v>217</v>
      </c>
      <c r="G194" s="252"/>
      <c r="H194" s="255">
        <v>3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141</v>
      </c>
      <c r="AU194" s="261" t="s">
        <v>88</v>
      </c>
      <c r="AV194" s="13" t="s">
        <v>88</v>
      </c>
      <c r="AW194" s="13" t="s">
        <v>39</v>
      </c>
      <c r="AX194" s="13" t="s">
        <v>78</v>
      </c>
      <c r="AY194" s="261" t="s">
        <v>129</v>
      </c>
    </row>
    <row r="195" s="13" customFormat="1">
      <c r="A195" s="13"/>
      <c r="B195" s="251"/>
      <c r="C195" s="252"/>
      <c r="D195" s="246" t="s">
        <v>141</v>
      </c>
      <c r="E195" s="253" t="s">
        <v>32</v>
      </c>
      <c r="F195" s="254" t="s">
        <v>218</v>
      </c>
      <c r="G195" s="252"/>
      <c r="H195" s="255">
        <v>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141</v>
      </c>
      <c r="AU195" s="261" t="s">
        <v>88</v>
      </c>
      <c r="AV195" s="13" t="s">
        <v>88</v>
      </c>
      <c r="AW195" s="13" t="s">
        <v>39</v>
      </c>
      <c r="AX195" s="13" t="s">
        <v>78</v>
      </c>
      <c r="AY195" s="261" t="s">
        <v>129</v>
      </c>
    </row>
    <row r="196" s="15" customFormat="1">
      <c r="A196" s="15"/>
      <c r="B196" s="272"/>
      <c r="C196" s="273"/>
      <c r="D196" s="246" t="s">
        <v>141</v>
      </c>
      <c r="E196" s="274" t="s">
        <v>32</v>
      </c>
      <c r="F196" s="275" t="s">
        <v>160</v>
      </c>
      <c r="G196" s="273"/>
      <c r="H196" s="276">
        <v>7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2" t="s">
        <v>141</v>
      </c>
      <c r="AU196" s="282" t="s">
        <v>88</v>
      </c>
      <c r="AV196" s="15" t="s">
        <v>161</v>
      </c>
      <c r="AW196" s="15" t="s">
        <v>39</v>
      </c>
      <c r="AX196" s="15" t="s">
        <v>85</v>
      </c>
      <c r="AY196" s="282" t="s">
        <v>129</v>
      </c>
    </row>
    <row r="197" s="2" customFormat="1" ht="16.5" customHeight="1">
      <c r="A197" s="40"/>
      <c r="B197" s="41"/>
      <c r="C197" s="233" t="s">
        <v>219</v>
      </c>
      <c r="D197" s="233" t="s">
        <v>131</v>
      </c>
      <c r="E197" s="234" t="s">
        <v>220</v>
      </c>
      <c r="F197" s="235" t="s">
        <v>221</v>
      </c>
      <c r="G197" s="236" t="s">
        <v>134</v>
      </c>
      <c r="H197" s="237">
        <v>2</v>
      </c>
      <c r="I197" s="238"/>
      <c r="J197" s="239">
        <f>ROUND(I197*H197,2)</f>
        <v>0</v>
      </c>
      <c r="K197" s="235" t="s">
        <v>32</v>
      </c>
      <c r="L197" s="46"/>
      <c r="M197" s="240" t="s">
        <v>32</v>
      </c>
      <c r="N197" s="241" t="s">
        <v>49</v>
      </c>
      <c r="O197" s="86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4" t="s">
        <v>135</v>
      </c>
      <c r="AT197" s="244" t="s">
        <v>131</v>
      </c>
      <c r="AU197" s="244" t="s">
        <v>88</v>
      </c>
      <c r="AY197" s="18" t="s">
        <v>129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8" t="s">
        <v>85</v>
      </c>
      <c r="BK197" s="245">
        <f>ROUND(I197*H197,2)</f>
        <v>0</v>
      </c>
      <c r="BL197" s="18" t="s">
        <v>135</v>
      </c>
      <c r="BM197" s="244" t="s">
        <v>222</v>
      </c>
    </row>
    <row r="198" s="2" customFormat="1">
      <c r="A198" s="40"/>
      <c r="B198" s="41"/>
      <c r="C198" s="42"/>
      <c r="D198" s="246" t="s">
        <v>137</v>
      </c>
      <c r="E198" s="42"/>
      <c r="F198" s="247" t="s">
        <v>221</v>
      </c>
      <c r="G198" s="42"/>
      <c r="H198" s="42"/>
      <c r="I198" s="150"/>
      <c r="J198" s="42"/>
      <c r="K198" s="42"/>
      <c r="L198" s="46"/>
      <c r="M198" s="248"/>
      <c r="N198" s="24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137</v>
      </c>
      <c r="AU198" s="18" t="s">
        <v>88</v>
      </c>
    </row>
    <row r="199" s="14" customFormat="1">
      <c r="A199" s="14"/>
      <c r="B199" s="262"/>
      <c r="C199" s="263"/>
      <c r="D199" s="246" t="s">
        <v>141</v>
      </c>
      <c r="E199" s="264" t="s">
        <v>32</v>
      </c>
      <c r="F199" s="265" t="s">
        <v>223</v>
      </c>
      <c r="G199" s="263"/>
      <c r="H199" s="264" t="s">
        <v>32</v>
      </c>
      <c r="I199" s="266"/>
      <c r="J199" s="263"/>
      <c r="K199" s="263"/>
      <c r="L199" s="267"/>
      <c r="M199" s="268"/>
      <c r="N199" s="269"/>
      <c r="O199" s="269"/>
      <c r="P199" s="269"/>
      <c r="Q199" s="269"/>
      <c r="R199" s="269"/>
      <c r="S199" s="269"/>
      <c r="T199" s="27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1" t="s">
        <v>141</v>
      </c>
      <c r="AU199" s="271" t="s">
        <v>88</v>
      </c>
      <c r="AV199" s="14" t="s">
        <v>85</v>
      </c>
      <c r="AW199" s="14" t="s">
        <v>39</v>
      </c>
      <c r="AX199" s="14" t="s">
        <v>78</v>
      </c>
      <c r="AY199" s="271" t="s">
        <v>129</v>
      </c>
    </row>
    <row r="200" s="14" customFormat="1">
      <c r="A200" s="14"/>
      <c r="B200" s="262"/>
      <c r="C200" s="263"/>
      <c r="D200" s="246" t="s">
        <v>141</v>
      </c>
      <c r="E200" s="264" t="s">
        <v>32</v>
      </c>
      <c r="F200" s="265" t="s">
        <v>224</v>
      </c>
      <c r="G200" s="263"/>
      <c r="H200" s="264" t="s">
        <v>32</v>
      </c>
      <c r="I200" s="266"/>
      <c r="J200" s="263"/>
      <c r="K200" s="263"/>
      <c r="L200" s="267"/>
      <c r="M200" s="268"/>
      <c r="N200" s="269"/>
      <c r="O200" s="269"/>
      <c r="P200" s="269"/>
      <c r="Q200" s="269"/>
      <c r="R200" s="269"/>
      <c r="S200" s="269"/>
      <c r="T200" s="27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1" t="s">
        <v>141</v>
      </c>
      <c r="AU200" s="271" t="s">
        <v>88</v>
      </c>
      <c r="AV200" s="14" t="s">
        <v>85</v>
      </c>
      <c r="AW200" s="14" t="s">
        <v>39</v>
      </c>
      <c r="AX200" s="14" t="s">
        <v>78</v>
      </c>
      <c r="AY200" s="271" t="s">
        <v>129</v>
      </c>
    </row>
    <row r="201" s="14" customFormat="1">
      <c r="A201" s="14"/>
      <c r="B201" s="262"/>
      <c r="C201" s="263"/>
      <c r="D201" s="246" t="s">
        <v>141</v>
      </c>
      <c r="E201" s="264" t="s">
        <v>32</v>
      </c>
      <c r="F201" s="265" t="s">
        <v>225</v>
      </c>
      <c r="G201" s="263"/>
      <c r="H201" s="264" t="s">
        <v>32</v>
      </c>
      <c r="I201" s="266"/>
      <c r="J201" s="263"/>
      <c r="K201" s="263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141</v>
      </c>
      <c r="AU201" s="271" t="s">
        <v>88</v>
      </c>
      <c r="AV201" s="14" t="s">
        <v>85</v>
      </c>
      <c r="AW201" s="14" t="s">
        <v>39</v>
      </c>
      <c r="AX201" s="14" t="s">
        <v>78</v>
      </c>
      <c r="AY201" s="271" t="s">
        <v>129</v>
      </c>
    </row>
    <row r="202" s="14" customFormat="1">
      <c r="A202" s="14"/>
      <c r="B202" s="262"/>
      <c r="C202" s="263"/>
      <c r="D202" s="246" t="s">
        <v>141</v>
      </c>
      <c r="E202" s="264" t="s">
        <v>32</v>
      </c>
      <c r="F202" s="265" t="s">
        <v>226</v>
      </c>
      <c r="G202" s="263"/>
      <c r="H202" s="264" t="s">
        <v>32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141</v>
      </c>
      <c r="AU202" s="271" t="s">
        <v>88</v>
      </c>
      <c r="AV202" s="14" t="s">
        <v>85</v>
      </c>
      <c r="AW202" s="14" t="s">
        <v>39</v>
      </c>
      <c r="AX202" s="14" t="s">
        <v>78</v>
      </c>
      <c r="AY202" s="271" t="s">
        <v>129</v>
      </c>
    </row>
    <row r="203" s="14" customFormat="1">
      <c r="A203" s="14"/>
      <c r="B203" s="262"/>
      <c r="C203" s="263"/>
      <c r="D203" s="246" t="s">
        <v>141</v>
      </c>
      <c r="E203" s="264" t="s">
        <v>32</v>
      </c>
      <c r="F203" s="265" t="s">
        <v>227</v>
      </c>
      <c r="G203" s="263"/>
      <c r="H203" s="264" t="s">
        <v>32</v>
      </c>
      <c r="I203" s="266"/>
      <c r="J203" s="263"/>
      <c r="K203" s="263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141</v>
      </c>
      <c r="AU203" s="271" t="s">
        <v>88</v>
      </c>
      <c r="AV203" s="14" t="s">
        <v>85</v>
      </c>
      <c r="AW203" s="14" t="s">
        <v>39</v>
      </c>
      <c r="AX203" s="14" t="s">
        <v>78</v>
      </c>
      <c r="AY203" s="271" t="s">
        <v>129</v>
      </c>
    </row>
    <row r="204" s="14" customFormat="1">
      <c r="A204" s="14"/>
      <c r="B204" s="262"/>
      <c r="C204" s="263"/>
      <c r="D204" s="246" t="s">
        <v>141</v>
      </c>
      <c r="E204" s="264" t="s">
        <v>32</v>
      </c>
      <c r="F204" s="265" t="s">
        <v>228</v>
      </c>
      <c r="G204" s="263"/>
      <c r="H204" s="264" t="s">
        <v>32</v>
      </c>
      <c r="I204" s="266"/>
      <c r="J204" s="263"/>
      <c r="K204" s="263"/>
      <c r="L204" s="267"/>
      <c r="M204" s="268"/>
      <c r="N204" s="269"/>
      <c r="O204" s="269"/>
      <c r="P204" s="269"/>
      <c r="Q204" s="269"/>
      <c r="R204" s="269"/>
      <c r="S204" s="269"/>
      <c r="T204" s="27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1" t="s">
        <v>141</v>
      </c>
      <c r="AU204" s="271" t="s">
        <v>88</v>
      </c>
      <c r="AV204" s="14" t="s">
        <v>85</v>
      </c>
      <c r="AW204" s="14" t="s">
        <v>39</v>
      </c>
      <c r="AX204" s="14" t="s">
        <v>78</v>
      </c>
      <c r="AY204" s="271" t="s">
        <v>129</v>
      </c>
    </row>
    <row r="205" s="14" customFormat="1">
      <c r="A205" s="14"/>
      <c r="B205" s="262"/>
      <c r="C205" s="263"/>
      <c r="D205" s="246" t="s">
        <v>141</v>
      </c>
      <c r="E205" s="264" t="s">
        <v>32</v>
      </c>
      <c r="F205" s="265" t="s">
        <v>229</v>
      </c>
      <c r="G205" s="263"/>
      <c r="H205" s="264" t="s">
        <v>32</v>
      </c>
      <c r="I205" s="266"/>
      <c r="J205" s="263"/>
      <c r="K205" s="263"/>
      <c r="L205" s="267"/>
      <c r="M205" s="268"/>
      <c r="N205" s="269"/>
      <c r="O205" s="269"/>
      <c r="P205" s="269"/>
      <c r="Q205" s="269"/>
      <c r="R205" s="269"/>
      <c r="S205" s="269"/>
      <c r="T205" s="27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1" t="s">
        <v>141</v>
      </c>
      <c r="AU205" s="271" t="s">
        <v>88</v>
      </c>
      <c r="AV205" s="14" t="s">
        <v>85</v>
      </c>
      <c r="AW205" s="14" t="s">
        <v>39</v>
      </c>
      <c r="AX205" s="14" t="s">
        <v>78</v>
      </c>
      <c r="AY205" s="271" t="s">
        <v>129</v>
      </c>
    </row>
    <row r="206" s="14" customFormat="1">
      <c r="A206" s="14"/>
      <c r="B206" s="262"/>
      <c r="C206" s="263"/>
      <c r="D206" s="246" t="s">
        <v>141</v>
      </c>
      <c r="E206" s="264" t="s">
        <v>32</v>
      </c>
      <c r="F206" s="265" t="s">
        <v>230</v>
      </c>
      <c r="G206" s="263"/>
      <c r="H206" s="264" t="s">
        <v>32</v>
      </c>
      <c r="I206" s="266"/>
      <c r="J206" s="263"/>
      <c r="K206" s="263"/>
      <c r="L206" s="267"/>
      <c r="M206" s="268"/>
      <c r="N206" s="269"/>
      <c r="O206" s="269"/>
      <c r="P206" s="269"/>
      <c r="Q206" s="269"/>
      <c r="R206" s="269"/>
      <c r="S206" s="269"/>
      <c r="T206" s="27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1" t="s">
        <v>141</v>
      </c>
      <c r="AU206" s="271" t="s">
        <v>88</v>
      </c>
      <c r="AV206" s="14" t="s">
        <v>85</v>
      </c>
      <c r="AW206" s="14" t="s">
        <v>39</v>
      </c>
      <c r="AX206" s="14" t="s">
        <v>78</v>
      </c>
      <c r="AY206" s="271" t="s">
        <v>129</v>
      </c>
    </row>
    <row r="207" s="14" customFormat="1">
      <c r="A207" s="14"/>
      <c r="B207" s="262"/>
      <c r="C207" s="263"/>
      <c r="D207" s="246" t="s">
        <v>141</v>
      </c>
      <c r="E207" s="264" t="s">
        <v>32</v>
      </c>
      <c r="F207" s="265" t="s">
        <v>231</v>
      </c>
      <c r="G207" s="263"/>
      <c r="H207" s="264" t="s">
        <v>32</v>
      </c>
      <c r="I207" s="266"/>
      <c r="J207" s="263"/>
      <c r="K207" s="263"/>
      <c r="L207" s="267"/>
      <c r="M207" s="268"/>
      <c r="N207" s="269"/>
      <c r="O207" s="269"/>
      <c r="P207" s="269"/>
      <c r="Q207" s="269"/>
      <c r="R207" s="269"/>
      <c r="S207" s="269"/>
      <c r="T207" s="27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1" t="s">
        <v>141</v>
      </c>
      <c r="AU207" s="271" t="s">
        <v>88</v>
      </c>
      <c r="AV207" s="14" t="s">
        <v>85</v>
      </c>
      <c r="AW207" s="14" t="s">
        <v>39</v>
      </c>
      <c r="AX207" s="14" t="s">
        <v>78</v>
      </c>
      <c r="AY207" s="271" t="s">
        <v>129</v>
      </c>
    </row>
    <row r="208" s="14" customFormat="1">
      <c r="A208" s="14"/>
      <c r="B208" s="262"/>
      <c r="C208" s="263"/>
      <c r="D208" s="246" t="s">
        <v>141</v>
      </c>
      <c r="E208" s="264" t="s">
        <v>32</v>
      </c>
      <c r="F208" s="265" t="s">
        <v>159</v>
      </c>
      <c r="G208" s="263"/>
      <c r="H208" s="264" t="s">
        <v>32</v>
      </c>
      <c r="I208" s="266"/>
      <c r="J208" s="263"/>
      <c r="K208" s="263"/>
      <c r="L208" s="267"/>
      <c r="M208" s="268"/>
      <c r="N208" s="269"/>
      <c r="O208" s="269"/>
      <c r="P208" s="269"/>
      <c r="Q208" s="269"/>
      <c r="R208" s="269"/>
      <c r="S208" s="269"/>
      <c r="T208" s="27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1" t="s">
        <v>141</v>
      </c>
      <c r="AU208" s="271" t="s">
        <v>88</v>
      </c>
      <c r="AV208" s="14" t="s">
        <v>85</v>
      </c>
      <c r="AW208" s="14" t="s">
        <v>39</v>
      </c>
      <c r="AX208" s="14" t="s">
        <v>78</v>
      </c>
      <c r="AY208" s="271" t="s">
        <v>129</v>
      </c>
    </row>
    <row r="209" s="13" customFormat="1">
      <c r="A209" s="13"/>
      <c r="B209" s="251"/>
      <c r="C209" s="252"/>
      <c r="D209" s="246" t="s">
        <v>141</v>
      </c>
      <c r="E209" s="253" t="s">
        <v>32</v>
      </c>
      <c r="F209" s="254" t="s">
        <v>215</v>
      </c>
      <c r="G209" s="252"/>
      <c r="H209" s="255">
        <v>2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141</v>
      </c>
      <c r="AU209" s="261" t="s">
        <v>88</v>
      </c>
      <c r="AV209" s="13" t="s">
        <v>88</v>
      </c>
      <c r="AW209" s="13" t="s">
        <v>39</v>
      </c>
      <c r="AX209" s="13" t="s">
        <v>78</v>
      </c>
      <c r="AY209" s="261" t="s">
        <v>129</v>
      </c>
    </row>
    <row r="210" s="15" customFormat="1">
      <c r="A210" s="15"/>
      <c r="B210" s="272"/>
      <c r="C210" s="273"/>
      <c r="D210" s="246" t="s">
        <v>141</v>
      </c>
      <c r="E210" s="274" t="s">
        <v>32</v>
      </c>
      <c r="F210" s="275" t="s">
        <v>160</v>
      </c>
      <c r="G210" s="273"/>
      <c r="H210" s="276">
        <v>2</v>
      </c>
      <c r="I210" s="277"/>
      <c r="J210" s="273"/>
      <c r="K210" s="273"/>
      <c r="L210" s="278"/>
      <c r="M210" s="279"/>
      <c r="N210" s="280"/>
      <c r="O210" s="280"/>
      <c r="P210" s="280"/>
      <c r="Q210" s="280"/>
      <c r="R210" s="280"/>
      <c r="S210" s="280"/>
      <c r="T210" s="28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2" t="s">
        <v>141</v>
      </c>
      <c r="AU210" s="282" t="s">
        <v>88</v>
      </c>
      <c r="AV210" s="15" t="s">
        <v>161</v>
      </c>
      <c r="AW210" s="15" t="s">
        <v>39</v>
      </c>
      <c r="AX210" s="15" t="s">
        <v>85</v>
      </c>
      <c r="AY210" s="282" t="s">
        <v>129</v>
      </c>
    </row>
    <row r="211" s="2" customFormat="1" ht="16.5" customHeight="1">
      <c r="A211" s="40"/>
      <c r="B211" s="41"/>
      <c r="C211" s="233" t="s">
        <v>232</v>
      </c>
      <c r="D211" s="233" t="s">
        <v>131</v>
      </c>
      <c r="E211" s="234" t="s">
        <v>233</v>
      </c>
      <c r="F211" s="235" t="s">
        <v>234</v>
      </c>
      <c r="G211" s="236" t="s">
        <v>134</v>
      </c>
      <c r="H211" s="237">
        <v>34</v>
      </c>
      <c r="I211" s="238"/>
      <c r="J211" s="239">
        <f>ROUND(I211*H211,2)</f>
        <v>0</v>
      </c>
      <c r="K211" s="235" t="s">
        <v>32</v>
      </c>
      <c r="L211" s="46"/>
      <c r="M211" s="240" t="s">
        <v>32</v>
      </c>
      <c r="N211" s="241" t="s">
        <v>49</v>
      </c>
      <c r="O211" s="86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4" t="s">
        <v>135</v>
      </c>
      <c r="AT211" s="244" t="s">
        <v>131</v>
      </c>
      <c r="AU211" s="244" t="s">
        <v>88</v>
      </c>
      <c r="AY211" s="18" t="s">
        <v>129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8" t="s">
        <v>85</v>
      </c>
      <c r="BK211" s="245">
        <f>ROUND(I211*H211,2)</f>
        <v>0</v>
      </c>
      <c r="BL211" s="18" t="s">
        <v>135</v>
      </c>
      <c r="BM211" s="244" t="s">
        <v>235</v>
      </c>
    </row>
    <row r="212" s="2" customFormat="1">
      <c r="A212" s="40"/>
      <c r="B212" s="41"/>
      <c r="C212" s="42"/>
      <c r="D212" s="246" t="s">
        <v>137</v>
      </c>
      <c r="E212" s="42"/>
      <c r="F212" s="247" t="s">
        <v>234</v>
      </c>
      <c r="G212" s="42"/>
      <c r="H212" s="42"/>
      <c r="I212" s="150"/>
      <c r="J212" s="42"/>
      <c r="K212" s="42"/>
      <c r="L212" s="46"/>
      <c r="M212" s="248"/>
      <c r="N212" s="24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137</v>
      </c>
      <c r="AU212" s="18" t="s">
        <v>88</v>
      </c>
    </row>
    <row r="213" s="14" customFormat="1">
      <c r="A213" s="14"/>
      <c r="B213" s="262"/>
      <c r="C213" s="263"/>
      <c r="D213" s="246" t="s">
        <v>141</v>
      </c>
      <c r="E213" s="264" t="s">
        <v>32</v>
      </c>
      <c r="F213" s="265" t="s">
        <v>236</v>
      </c>
      <c r="G213" s="263"/>
      <c r="H213" s="264" t="s">
        <v>32</v>
      </c>
      <c r="I213" s="266"/>
      <c r="J213" s="263"/>
      <c r="K213" s="263"/>
      <c r="L213" s="267"/>
      <c r="M213" s="268"/>
      <c r="N213" s="269"/>
      <c r="O213" s="269"/>
      <c r="P213" s="269"/>
      <c r="Q213" s="269"/>
      <c r="R213" s="269"/>
      <c r="S213" s="269"/>
      <c r="T213" s="27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1" t="s">
        <v>141</v>
      </c>
      <c r="AU213" s="271" t="s">
        <v>88</v>
      </c>
      <c r="AV213" s="14" t="s">
        <v>85</v>
      </c>
      <c r="AW213" s="14" t="s">
        <v>39</v>
      </c>
      <c r="AX213" s="14" t="s">
        <v>78</v>
      </c>
      <c r="AY213" s="271" t="s">
        <v>129</v>
      </c>
    </row>
    <row r="214" s="14" customFormat="1">
      <c r="A214" s="14"/>
      <c r="B214" s="262"/>
      <c r="C214" s="263"/>
      <c r="D214" s="246" t="s">
        <v>141</v>
      </c>
      <c r="E214" s="264" t="s">
        <v>32</v>
      </c>
      <c r="F214" s="265" t="s">
        <v>237</v>
      </c>
      <c r="G214" s="263"/>
      <c r="H214" s="264" t="s">
        <v>32</v>
      </c>
      <c r="I214" s="266"/>
      <c r="J214" s="263"/>
      <c r="K214" s="263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141</v>
      </c>
      <c r="AU214" s="271" t="s">
        <v>88</v>
      </c>
      <c r="AV214" s="14" t="s">
        <v>85</v>
      </c>
      <c r="AW214" s="14" t="s">
        <v>39</v>
      </c>
      <c r="AX214" s="14" t="s">
        <v>78</v>
      </c>
      <c r="AY214" s="271" t="s">
        <v>129</v>
      </c>
    </row>
    <row r="215" s="14" customFormat="1">
      <c r="A215" s="14"/>
      <c r="B215" s="262"/>
      <c r="C215" s="263"/>
      <c r="D215" s="246" t="s">
        <v>141</v>
      </c>
      <c r="E215" s="264" t="s">
        <v>32</v>
      </c>
      <c r="F215" s="265" t="s">
        <v>238</v>
      </c>
      <c r="G215" s="263"/>
      <c r="H215" s="264" t="s">
        <v>32</v>
      </c>
      <c r="I215" s="266"/>
      <c r="J215" s="263"/>
      <c r="K215" s="263"/>
      <c r="L215" s="267"/>
      <c r="M215" s="268"/>
      <c r="N215" s="269"/>
      <c r="O215" s="269"/>
      <c r="P215" s="269"/>
      <c r="Q215" s="269"/>
      <c r="R215" s="269"/>
      <c r="S215" s="269"/>
      <c r="T215" s="27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1" t="s">
        <v>141</v>
      </c>
      <c r="AU215" s="271" t="s">
        <v>88</v>
      </c>
      <c r="AV215" s="14" t="s">
        <v>85</v>
      </c>
      <c r="AW215" s="14" t="s">
        <v>39</v>
      </c>
      <c r="AX215" s="14" t="s">
        <v>78</v>
      </c>
      <c r="AY215" s="271" t="s">
        <v>129</v>
      </c>
    </row>
    <row r="216" s="14" customFormat="1">
      <c r="A216" s="14"/>
      <c r="B216" s="262"/>
      <c r="C216" s="263"/>
      <c r="D216" s="246" t="s">
        <v>141</v>
      </c>
      <c r="E216" s="264" t="s">
        <v>32</v>
      </c>
      <c r="F216" s="265" t="s">
        <v>239</v>
      </c>
      <c r="G216" s="263"/>
      <c r="H216" s="264" t="s">
        <v>32</v>
      </c>
      <c r="I216" s="266"/>
      <c r="J216" s="263"/>
      <c r="K216" s="263"/>
      <c r="L216" s="267"/>
      <c r="M216" s="268"/>
      <c r="N216" s="269"/>
      <c r="O216" s="269"/>
      <c r="P216" s="269"/>
      <c r="Q216" s="269"/>
      <c r="R216" s="269"/>
      <c r="S216" s="269"/>
      <c r="T216" s="27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1" t="s">
        <v>141</v>
      </c>
      <c r="AU216" s="271" t="s">
        <v>88</v>
      </c>
      <c r="AV216" s="14" t="s">
        <v>85</v>
      </c>
      <c r="AW216" s="14" t="s">
        <v>39</v>
      </c>
      <c r="AX216" s="14" t="s">
        <v>78</v>
      </c>
      <c r="AY216" s="271" t="s">
        <v>129</v>
      </c>
    </row>
    <row r="217" s="14" customFormat="1">
      <c r="A217" s="14"/>
      <c r="B217" s="262"/>
      <c r="C217" s="263"/>
      <c r="D217" s="246" t="s">
        <v>141</v>
      </c>
      <c r="E217" s="264" t="s">
        <v>32</v>
      </c>
      <c r="F217" s="265" t="s">
        <v>240</v>
      </c>
      <c r="G217" s="263"/>
      <c r="H217" s="264" t="s">
        <v>32</v>
      </c>
      <c r="I217" s="266"/>
      <c r="J217" s="263"/>
      <c r="K217" s="263"/>
      <c r="L217" s="267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1" t="s">
        <v>141</v>
      </c>
      <c r="AU217" s="271" t="s">
        <v>88</v>
      </c>
      <c r="AV217" s="14" t="s">
        <v>85</v>
      </c>
      <c r="AW217" s="14" t="s">
        <v>39</v>
      </c>
      <c r="AX217" s="14" t="s">
        <v>78</v>
      </c>
      <c r="AY217" s="271" t="s">
        <v>129</v>
      </c>
    </row>
    <row r="218" s="14" customFormat="1">
      <c r="A218" s="14"/>
      <c r="B218" s="262"/>
      <c r="C218" s="263"/>
      <c r="D218" s="246" t="s">
        <v>141</v>
      </c>
      <c r="E218" s="264" t="s">
        <v>32</v>
      </c>
      <c r="F218" s="265" t="s">
        <v>241</v>
      </c>
      <c r="G218" s="263"/>
      <c r="H218" s="264" t="s">
        <v>32</v>
      </c>
      <c r="I218" s="266"/>
      <c r="J218" s="263"/>
      <c r="K218" s="263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141</v>
      </c>
      <c r="AU218" s="271" t="s">
        <v>88</v>
      </c>
      <c r="AV218" s="14" t="s">
        <v>85</v>
      </c>
      <c r="AW218" s="14" t="s">
        <v>39</v>
      </c>
      <c r="AX218" s="14" t="s">
        <v>78</v>
      </c>
      <c r="AY218" s="271" t="s">
        <v>129</v>
      </c>
    </row>
    <row r="219" s="14" customFormat="1">
      <c r="A219" s="14"/>
      <c r="B219" s="262"/>
      <c r="C219" s="263"/>
      <c r="D219" s="246" t="s">
        <v>141</v>
      </c>
      <c r="E219" s="264" t="s">
        <v>32</v>
      </c>
      <c r="F219" s="265" t="s">
        <v>242</v>
      </c>
      <c r="G219" s="263"/>
      <c r="H219" s="264" t="s">
        <v>32</v>
      </c>
      <c r="I219" s="266"/>
      <c r="J219" s="263"/>
      <c r="K219" s="263"/>
      <c r="L219" s="267"/>
      <c r="M219" s="268"/>
      <c r="N219" s="269"/>
      <c r="O219" s="269"/>
      <c r="P219" s="269"/>
      <c r="Q219" s="269"/>
      <c r="R219" s="269"/>
      <c r="S219" s="269"/>
      <c r="T219" s="27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1" t="s">
        <v>141</v>
      </c>
      <c r="AU219" s="271" t="s">
        <v>88</v>
      </c>
      <c r="AV219" s="14" t="s">
        <v>85</v>
      </c>
      <c r="AW219" s="14" t="s">
        <v>39</v>
      </c>
      <c r="AX219" s="14" t="s">
        <v>78</v>
      </c>
      <c r="AY219" s="271" t="s">
        <v>129</v>
      </c>
    </row>
    <row r="220" s="14" customFormat="1">
      <c r="A220" s="14"/>
      <c r="B220" s="262"/>
      <c r="C220" s="263"/>
      <c r="D220" s="246" t="s">
        <v>141</v>
      </c>
      <c r="E220" s="264" t="s">
        <v>32</v>
      </c>
      <c r="F220" s="265" t="s">
        <v>243</v>
      </c>
      <c r="G220" s="263"/>
      <c r="H220" s="264" t="s">
        <v>32</v>
      </c>
      <c r="I220" s="266"/>
      <c r="J220" s="263"/>
      <c r="K220" s="263"/>
      <c r="L220" s="267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1" t="s">
        <v>141</v>
      </c>
      <c r="AU220" s="271" t="s">
        <v>88</v>
      </c>
      <c r="AV220" s="14" t="s">
        <v>85</v>
      </c>
      <c r="AW220" s="14" t="s">
        <v>39</v>
      </c>
      <c r="AX220" s="14" t="s">
        <v>78</v>
      </c>
      <c r="AY220" s="271" t="s">
        <v>129</v>
      </c>
    </row>
    <row r="221" s="14" customFormat="1">
      <c r="A221" s="14"/>
      <c r="B221" s="262"/>
      <c r="C221" s="263"/>
      <c r="D221" s="246" t="s">
        <v>141</v>
      </c>
      <c r="E221" s="264" t="s">
        <v>32</v>
      </c>
      <c r="F221" s="265" t="s">
        <v>244</v>
      </c>
      <c r="G221" s="263"/>
      <c r="H221" s="264" t="s">
        <v>32</v>
      </c>
      <c r="I221" s="266"/>
      <c r="J221" s="263"/>
      <c r="K221" s="263"/>
      <c r="L221" s="267"/>
      <c r="M221" s="268"/>
      <c r="N221" s="269"/>
      <c r="O221" s="269"/>
      <c r="P221" s="269"/>
      <c r="Q221" s="269"/>
      <c r="R221" s="269"/>
      <c r="S221" s="269"/>
      <c r="T221" s="27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1" t="s">
        <v>141</v>
      </c>
      <c r="AU221" s="271" t="s">
        <v>88</v>
      </c>
      <c r="AV221" s="14" t="s">
        <v>85</v>
      </c>
      <c r="AW221" s="14" t="s">
        <v>39</v>
      </c>
      <c r="AX221" s="14" t="s">
        <v>78</v>
      </c>
      <c r="AY221" s="271" t="s">
        <v>129</v>
      </c>
    </row>
    <row r="222" s="14" customFormat="1">
      <c r="A222" s="14"/>
      <c r="B222" s="262"/>
      <c r="C222" s="263"/>
      <c r="D222" s="246" t="s">
        <v>141</v>
      </c>
      <c r="E222" s="264" t="s">
        <v>32</v>
      </c>
      <c r="F222" s="265" t="s">
        <v>245</v>
      </c>
      <c r="G222" s="263"/>
      <c r="H222" s="264" t="s">
        <v>32</v>
      </c>
      <c r="I222" s="266"/>
      <c r="J222" s="263"/>
      <c r="K222" s="263"/>
      <c r="L222" s="267"/>
      <c r="M222" s="268"/>
      <c r="N222" s="269"/>
      <c r="O222" s="269"/>
      <c r="P222" s="269"/>
      <c r="Q222" s="269"/>
      <c r="R222" s="269"/>
      <c r="S222" s="269"/>
      <c r="T222" s="27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1" t="s">
        <v>141</v>
      </c>
      <c r="AU222" s="271" t="s">
        <v>88</v>
      </c>
      <c r="AV222" s="14" t="s">
        <v>85</v>
      </c>
      <c r="AW222" s="14" t="s">
        <v>39</v>
      </c>
      <c r="AX222" s="14" t="s">
        <v>78</v>
      </c>
      <c r="AY222" s="271" t="s">
        <v>129</v>
      </c>
    </row>
    <row r="223" s="14" customFormat="1">
      <c r="A223" s="14"/>
      <c r="B223" s="262"/>
      <c r="C223" s="263"/>
      <c r="D223" s="246" t="s">
        <v>141</v>
      </c>
      <c r="E223" s="264" t="s">
        <v>32</v>
      </c>
      <c r="F223" s="265" t="s">
        <v>246</v>
      </c>
      <c r="G223" s="263"/>
      <c r="H223" s="264" t="s">
        <v>32</v>
      </c>
      <c r="I223" s="266"/>
      <c r="J223" s="263"/>
      <c r="K223" s="263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141</v>
      </c>
      <c r="AU223" s="271" t="s">
        <v>88</v>
      </c>
      <c r="AV223" s="14" t="s">
        <v>85</v>
      </c>
      <c r="AW223" s="14" t="s">
        <v>39</v>
      </c>
      <c r="AX223" s="14" t="s">
        <v>78</v>
      </c>
      <c r="AY223" s="271" t="s">
        <v>129</v>
      </c>
    </row>
    <row r="224" s="14" customFormat="1">
      <c r="A224" s="14"/>
      <c r="B224" s="262"/>
      <c r="C224" s="263"/>
      <c r="D224" s="246" t="s">
        <v>141</v>
      </c>
      <c r="E224" s="264" t="s">
        <v>32</v>
      </c>
      <c r="F224" s="265" t="s">
        <v>247</v>
      </c>
      <c r="G224" s="263"/>
      <c r="H224" s="264" t="s">
        <v>32</v>
      </c>
      <c r="I224" s="266"/>
      <c r="J224" s="263"/>
      <c r="K224" s="263"/>
      <c r="L224" s="267"/>
      <c r="M224" s="268"/>
      <c r="N224" s="269"/>
      <c r="O224" s="269"/>
      <c r="P224" s="269"/>
      <c r="Q224" s="269"/>
      <c r="R224" s="269"/>
      <c r="S224" s="269"/>
      <c r="T224" s="27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1" t="s">
        <v>141</v>
      </c>
      <c r="AU224" s="271" t="s">
        <v>88</v>
      </c>
      <c r="AV224" s="14" t="s">
        <v>85</v>
      </c>
      <c r="AW224" s="14" t="s">
        <v>39</v>
      </c>
      <c r="AX224" s="14" t="s">
        <v>78</v>
      </c>
      <c r="AY224" s="271" t="s">
        <v>129</v>
      </c>
    </row>
    <row r="225" s="14" customFormat="1">
      <c r="A225" s="14"/>
      <c r="B225" s="262"/>
      <c r="C225" s="263"/>
      <c r="D225" s="246" t="s">
        <v>141</v>
      </c>
      <c r="E225" s="264" t="s">
        <v>32</v>
      </c>
      <c r="F225" s="265" t="s">
        <v>248</v>
      </c>
      <c r="G225" s="263"/>
      <c r="H225" s="264" t="s">
        <v>32</v>
      </c>
      <c r="I225" s="266"/>
      <c r="J225" s="263"/>
      <c r="K225" s="263"/>
      <c r="L225" s="267"/>
      <c r="M225" s="268"/>
      <c r="N225" s="269"/>
      <c r="O225" s="269"/>
      <c r="P225" s="269"/>
      <c r="Q225" s="269"/>
      <c r="R225" s="269"/>
      <c r="S225" s="269"/>
      <c r="T225" s="27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71" t="s">
        <v>141</v>
      </c>
      <c r="AU225" s="271" t="s">
        <v>88</v>
      </c>
      <c r="AV225" s="14" t="s">
        <v>85</v>
      </c>
      <c r="AW225" s="14" t="s">
        <v>39</v>
      </c>
      <c r="AX225" s="14" t="s">
        <v>78</v>
      </c>
      <c r="AY225" s="271" t="s">
        <v>129</v>
      </c>
    </row>
    <row r="226" s="14" customFormat="1">
      <c r="A226" s="14"/>
      <c r="B226" s="262"/>
      <c r="C226" s="263"/>
      <c r="D226" s="246" t="s">
        <v>141</v>
      </c>
      <c r="E226" s="264" t="s">
        <v>32</v>
      </c>
      <c r="F226" s="265" t="s">
        <v>249</v>
      </c>
      <c r="G226" s="263"/>
      <c r="H226" s="264" t="s">
        <v>32</v>
      </c>
      <c r="I226" s="266"/>
      <c r="J226" s="263"/>
      <c r="K226" s="263"/>
      <c r="L226" s="267"/>
      <c r="M226" s="268"/>
      <c r="N226" s="269"/>
      <c r="O226" s="269"/>
      <c r="P226" s="269"/>
      <c r="Q226" s="269"/>
      <c r="R226" s="269"/>
      <c r="S226" s="269"/>
      <c r="T226" s="27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1" t="s">
        <v>141</v>
      </c>
      <c r="AU226" s="271" t="s">
        <v>88</v>
      </c>
      <c r="AV226" s="14" t="s">
        <v>85</v>
      </c>
      <c r="AW226" s="14" t="s">
        <v>39</v>
      </c>
      <c r="AX226" s="14" t="s">
        <v>78</v>
      </c>
      <c r="AY226" s="271" t="s">
        <v>129</v>
      </c>
    </row>
    <row r="227" s="14" customFormat="1">
      <c r="A227" s="14"/>
      <c r="B227" s="262"/>
      <c r="C227" s="263"/>
      <c r="D227" s="246" t="s">
        <v>141</v>
      </c>
      <c r="E227" s="264" t="s">
        <v>32</v>
      </c>
      <c r="F227" s="265" t="s">
        <v>250</v>
      </c>
      <c r="G227" s="263"/>
      <c r="H227" s="264" t="s">
        <v>32</v>
      </c>
      <c r="I227" s="266"/>
      <c r="J227" s="263"/>
      <c r="K227" s="263"/>
      <c r="L227" s="267"/>
      <c r="M227" s="268"/>
      <c r="N227" s="269"/>
      <c r="O227" s="269"/>
      <c r="P227" s="269"/>
      <c r="Q227" s="269"/>
      <c r="R227" s="269"/>
      <c r="S227" s="269"/>
      <c r="T227" s="27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1" t="s">
        <v>141</v>
      </c>
      <c r="AU227" s="271" t="s">
        <v>88</v>
      </c>
      <c r="AV227" s="14" t="s">
        <v>85</v>
      </c>
      <c r="AW227" s="14" t="s">
        <v>39</v>
      </c>
      <c r="AX227" s="14" t="s">
        <v>78</v>
      </c>
      <c r="AY227" s="271" t="s">
        <v>129</v>
      </c>
    </row>
    <row r="228" s="14" customFormat="1">
      <c r="A228" s="14"/>
      <c r="B228" s="262"/>
      <c r="C228" s="263"/>
      <c r="D228" s="246" t="s">
        <v>141</v>
      </c>
      <c r="E228" s="264" t="s">
        <v>32</v>
      </c>
      <c r="F228" s="265" t="s">
        <v>251</v>
      </c>
      <c r="G228" s="263"/>
      <c r="H228" s="264" t="s">
        <v>32</v>
      </c>
      <c r="I228" s="266"/>
      <c r="J228" s="263"/>
      <c r="K228" s="263"/>
      <c r="L228" s="267"/>
      <c r="M228" s="268"/>
      <c r="N228" s="269"/>
      <c r="O228" s="269"/>
      <c r="P228" s="269"/>
      <c r="Q228" s="269"/>
      <c r="R228" s="269"/>
      <c r="S228" s="269"/>
      <c r="T228" s="27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1" t="s">
        <v>141</v>
      </c>
      <c r="AU228" s="271" t="s">
        <v>88</v>
      </c>
      <c r="AV228" s="14" t="s">
        <v>85</v>
      </c>
      <c r="AW228" s="14" t="s">
        <v>39</v>
      </c>
      <c r="AX228" s="14" t="s">
        <v>78</v>
      </c>
      <c r="AY228" s="271" t="s">
        <v>129</v>
      </c>
    </row>
    <row r="229" s="14" customFormat="1">
      <c r="A229" s="14"/>
      <c r="B229" s="262"/>
      <c r="C229" s="263"/>
      <c r="D229" s="246" t="s">
        <v>141</v>
      </c>
      <c r="E229" s="264" t="s">
        <v>32</v>
      </c>
      <c r="F229" s="265" t="s">
        <v>252</v>
      </c>
      <c r="G229" s="263"/>
      <c r="H229" s="264" t="s">
        <v>32</v>
      </c>
      <c r="I229" s="266"/>
      <c r="J229" s="263"/>
      <c r="K229" s="263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141</v>
      </c>
      <c r="AU229" s="271" t="s">
        <v>88</v>
      </c>
      <c r="AV229" s="14" t="s">
        <v>85</v>
      </c>
      <c r="AW229" s="14" t="s">
        <v>39</v>
      </c>
      <c r="AX229" s="14" t="s">
        <v>78</v>
      </c>
      <c r="AY229" s="271" t="s">
        <v>129</v>
      </c>
    </row>
    <row r="230" s="14" customFormat="1">
      <c r="A230" s="14"/>
      <c r="B230" s="262"/>
      <c r="C230" s="263"/>
      <c r="D230" s="246" t="s">
        <v>141</v>
      </c>
      <c r="E230" s="264" t="s">
        <v>32</v>
      </c>
      <c r="F230" s="265" t="s">
        <v>159</v>
      </c>
      <c r="G230" s="263"/>
      <c r="H230" s="264" t="s">
        <v>32</v>
      </c>
      <c r="I230" s="266"/>
      <c r="J230" s="263"/>
      <c r="K230" s="263"/>
      <c r="L230" s="267"/>
      <c r="M230" s="268"/>
      <c r="N230" s="269"/>
      <c r="O230" s="269"/>
      <c r="P230" s="269"/>
      <c r="Q230" s="269"/>
      <c r="R230" s="269"/>
      <c r="S230" s="269"/>
      <c r="T230" s="27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1" t="s">
        <v>141</v>
      </c>
      <c r="AU230" s="271" t="s">
        <v>88</v>
      </c>
      <c r="AV230" s="14" t="s">
        <v>85</v>
      </c>
      <c r="AW230" s="14" t="s">
        <v>39</v>
      </c>
      <c r="AX230" s="14" t="s">
        <v>78</v>
      </c>
      <c r="AY230" s="271" t="s">
        <v>129</v>
      </c>
    </row>
    <row r="231" s="13" customFormat="1">
      <c r="A231" s="13"/>
      <c r="B231" s="251"/>
      <c r="C231" s="252"/>
      <c r="D231" s="246" t="s">
        <v>141</v>
      </c>
      <c r="E231" s="253" t="s">
        <v>32</v>
      </c>
      <c r="F231" s="254" t="s">
        <v>253</v>
      </c>
      <c r="G231" s="252"/>
      <c r="H231" s="255">
        <v>3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141</v>
      </c>
      <c r="AU231" s="261" t="s">
        <v>88</v>
      </c>
      <c r="AV231" s="13" t="s">
        <v>88</v>
      </c>
      <c r="AW231" s="13" t="s">
        <v>39</v>
      </c>
      <c r="AX231" s="13" t="s">
        <v>78</v>
      </c>
      <c r="AY231" s="261" t="s">
        <v>129</v>
      </c>
    </row>
    <row r="232" s="13" customFormat="1">
      <c r="A232" s="13"/>
      <c r="B232" s="251"/>
      <c r="C232" s="252"/>
      <c r="D232" s="246" t="s">
        <v>141</v>
      </c>
      <c r="E232" s="253" t="s">
        <v>32</v>
      </c>
      <c r="F232" s="254" t="s">
        <v>254</v>
      </c>
      <c r="G232" s="252"/>
      <c r="H232" s="255">
        <v>20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1" t="s">
        <v>141</v>
      </c>
      <c r="AU232" s="261" t="s">
        <v>88</v>
      </c>
      <c r="AV232" s="13" t="s">
        <v>88</v>
      </c>
      <c r="AW232" s="13" t="s">
        <v>39</v>
      </c>
      <c r="AX232" s="13" t="s">
        <v>78</v>
      </c>
      <c r="AY232" s="261" t="s">
        <v>129</v>
      </c>
    </row>
    <row r="233" s="13" customFormat="1">
      <c r="A233" s="13"/>
      <c r="B233" s="251"/>
      <c r="C233" s="252"/>
      <c r="D233" s="246" t="s">
        <v>141</v>
      </c>
      <c r="E233" s="253" t="s">
        <v>32</v>
      </c>
      <c r="F233" s="254" t="s">
        <v>255</v>
      </c>
      <c r="G233" s="252"/>
      <c r="H233" s="255">
        <v>9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141</v>
      </c>
      <c r="AU233" s="261" t="s">
        <v>88</v>
      </c>
      <c r="AV233" s="13" t="s">
        <v>88</v>
      </c>
      <c r="AW233" s="13" t="s">
        <v>39</v>
      </c>
      <c r="AX233" s="13" t="s">
        <v>78</v>
      </c>
      <c r="AY233" s="261" t="s">
        <v>129</v>
      </c>
    </row>
    <row r="234" s="13" customFormat="1">
      <c r="A234" s="13"/>
      <c r="B234" s="251"/>
      <c r="C234" s="252"/>
      <c r="D234" s="246" t="s">
        <v>141</v>
      </c>
      <c r="E234" s="253" t="s">
        <v>32</v>
      </c>
      <c r="F234" s="254" t="s">
        <v>256</v>
      </c>
      <c r="G234" s="252"/>
      <c r="H234" s="255">
        <v>2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1" t="s">
        <v>141</v>
      </c>
      <c r="AU234" s="261" t="s">
        <v>88</v>
      </c>
      <c r="AV234" s="13" t="s">
        <v>88</v>
      </c>
      <c r="AW234" s="13" t="s">
        <v>39</v>
      </c>
      <c r="AX234" s="13" t="s">
        <v>78</v>
      </c>
      <c r="AY234" s="261" t="s">
        <v>129</v>
      </c>
    </row>
    <row r="235" s="15" customFormat="1">
      <c r="A235" s="15"/>
      <c r="B235" s="272"/>
      <c r="C235" s="273"/>
      <c r="D235" s="246" t="s">
        <v>141</v>
      </c>
      <c r="E235" s="274" t="s">
        <v>32</v>
      </c>
      <c r="F235" s="275" t="s">
        <v>160</v>
      </c>
      <c r="G235" s="273"/>
      <c r="H235" s="276">
        <v>34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2" t="s">
        <v>141</v>
      </c>
      <c r="AU235" s="282" t="s">
        <v>88</v>
      </c>
      <c r="AV235" s="15" t="s">
        <v>161</v>
      </c>
      <c r="AW235" s="15" t="s">
        <v>39</v>
      </c>
      <c r="AX235" s="15" t="s">
        <v>85</v>
      </c>
      <c r="AY235" s="282" t="s">
        <v>129</v>
      </c>
    </row>
    <row r="236" s="2" customFormat="1" ht="16.5" customHeight="1">
      <c r="A236" s="40"/>
      <c r="B236" s="41"/>
      <c r="C236" s="233" t="s">
        <v>257</v>
      </c>
      <c r="D236" s="233" t="s">
        <v>131</v>
      </c>
      <c r="E236" s="234" t="s">
        <v>258</v>
      </c>
      <c r="F236" s="235" t="s">
        <v>259</v>
      </c>
      <c r="G236" s="236" t="s">
        <v>134</v>
      </c>
      <c r="H236" s="237">
        <v>6</v>
      </c>
      <c r="I236" s="238"/>
      <c r="J236" s="239">
        <f>ROUND(I236*H236,2)</f>
        <v>0</v>
      </c>
      <c r="K236" s="235" t="s">
        <v>32</v>
      </c>
      <c r="L236" s="46"/>
      <c r="M236" s="240" t="s">
        <v>32</v>
      </c>
      <c r="N236" s="241" t="s">
        <v>49</v>
      </c>
      <c r="O236" s="86"/>
      <c r="P236" s="242">
        <f>O236*H236</f>
        <v>0</v>
      </c>
      <c r="Q236" s="242">
        <v>0</v>
      </c>
      <c r="R236" s="242">
        <f>Q236*H236</f>
        <v>0</v>
      </c>
      <c r="S236" s="242">
        <v>0</v>
      </c>
      <c r="T236" s="243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4" t="s">
        <v>135</v>
      </c>
      <c r="AT236" s="244" t="s">
        <v>131</v>
      </c>
      <c r="AU236" s="244" t="s">
        <v>88</v>
      </c>
      <c r="AY236" s="18" t="s">
        <v>129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18" t="s">
        <v>85</v>
      </c>
      <c r="BK236" s="245">
        <f>ROUND(I236*H236,2)</f>
        <v>0</v>
      </c>
      <c r="BL236" s="18" t="s">
        <v>135</v>
      </c>
      <c r="BM236" s="244" t="s">
        <v>260</v>
      </c>
    </row>
    <row r="237" s="2" customFormat="1">
      <c r="A237" s="40"/>
      <c r="B237" s="41"/>
      <c r="C237" s="42"/>
      <c r="D237" s="246" t="s">
        <v>137</v>
      </c>
      <c r="E237" s="42"/>
      <c r="F237" s="247" t="s">
        <v>259</v>
      </c>
      <c r="G237" s="42"/>
      <c r="H237" s="42"/>
      <c r="I237" s="150"/>
      <c r="J237" s="42"/>
      <c r="K237" s="42"/>
      <c r="L237" s="46"/>
      <c r="M237" s="248"/>
      <c r="N237" s="24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137</v>
      </c>
      <c r="AU237" s="18" t="s">
        <v>88</v>
      </c>
    </row>
    <row r="238" s="14" customFormat="1">
      <c r="A238" s="14"/>
      <c r="B238" s="262"/>
      <c r="C238" s="263"/>
      <c r="D238" s="246" t="s">
        <v>141</v>
      </c>
      <c r="E238" s="264" t="s">
        <v>32</v>
      </c>
      <c r="F238" s="265" t="s">
        <v>261</v>
      </c>
      <c r="G238" s="263"/>
      <c r="H238" s="264" t="s">
        <v>32</v>
      </c>
      <c r="I238" s="266"/>
      <c r="J238" s="263"/>
      <c r="K238" s="263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141</v>
      </c>
      <c r="AU238" s="271" t="s">
        <v>88</v>
      </c>
      <c r="AV238" s="14" t="s">
        <v>85</v>
      </c>
      <c r="AW238" s="14" t="s">
        <v>39</v>
      </c>
      <c r="AX238" s="14" t="s">
        <v>78</v>
      </c>
      <c r="AY238" s="271" t="s">
        <v>129</v>
      </c>
    </row>
    <row r="239" s="14" customFormat="1">
      <c r="A239" s="14"/>
      <c r="B239" s="262"/>
      <c r="C239" s="263"/>
      <c r="D239" s="246" t="s">
        <v>141</v>
      </c>
      <c r="E239" s="264" t="s">
        <v>32</v>
      </c>
      <c r="F239" s="265" t="s">
        <v>262</v>
      </c>
      <c r="G239" s="263"/>
      <c r="H239" s="264" t="s">
        <v>32</v>
      </c>
      <c r="I239" s="266"/>
      <c r="J239" s="263"/>
      <c r="K239" s="263"/>
      <c r="L239" s="267"/>
      <c r="M239" s="268"/>
      <c r="N239" s="269"/>
      <c r="O239" s="269"/>
      <c r="P239" s="269"/>
      <c r="Q239" s="269"/>
      <c r="R239" s="269"/>
      <c r="S239" s="269"/>
      <c r="T239" s="27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1" t="s">
        <v>141</v>
      </c>
      <c r="AU239" s="271" t="s">
        <v>88</v>
      </c>
      <c r="AV239" s="14" t="s">
        <v>85</v>
      </c>
      <c r="AW239" s="14" t="s">
        <v>39</v>
      </c>
      <c r="AX239" s="14" t="s">
        <v>78</v>
      </c>
      <c r="AY239" s="271" t="s">
        <v>129</v>
      </c>
    </row>
    <row r="240" s="14" customFormat="1">
      <c r="A240" s="14"/>
      <c r="B240" s="262"/>
      <c r="C240" s="263"/>
      <c r="D240" s="246" t="s">
        <v>141</v>
      </c>
      <c r="E240" s="264" t="s">
        <v>32</v>
      </c>
      <c r="F240" s="265" t="s">
        <v>263</v>
      </c>
      <c r="G240" s="263"/>
      <c r="H240" s="264" t="s">
        <v>32</v>
      </c>
      <c r="I240" s="266"/>
      <c r="J240" s="263"/>
      <c r="K240" s="263"/>
      <c r="L240" s="267"/>
      <c r="M240" s="268"/>
      <c r="N240" s="269"/>
      <c r="O240" s="269"/>
      <c r="P240" s="269"/>
      <c r="Q240" s="269"/>
      <c r="R240" s="269"/>
      <c r="S240" s="269"/>
      <c r="T240" s="27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71" t="s">
        <v>141</v>
      </c>
      <c r="AU240" s="271" t="s">
        <v>88</v>
      </c>
      <c r="AV240" s="14" t="s">
        <v>85</v>
      </c>
      <c r="AW240" s="14" t="s">
        <v>39</v>
      </c>
      <c r="AX240" s="14" t="s">
        <v>78</v>
      </c>
      <c r="AY240" s="271" t="s">
        <v>129</v>
      </c>
    </row>
    <row r="241" s="14" customFormat="1">
      <c r="A241" s="14"/>
      <c r="B241" s="262"/>
      <c r="C241" s="263"/>
      <c r="D241" s="246" t="s">
        <v>141</v>
      </c>
      <c r="E241" s="264" t="s">
        <v>32</v>
      </c>
      <c r="F241" s="265" t="s">
        <v>264</v>
      </c>
      <c r="G241" s="263"/>
      <c r="H241" s="264" t="s">
        <v>32</v>
      </c>
      <c r="I241" s="266"/>
      <c r="J241" s="263"/>
      <c r="K241" s="263"/>
      <c r="L241" s="267"/>
      <c r="M241" s="268"/>
      <c r="N241" s="269"/>
      <c r="O241" s="269"/>
      <c r="P241" s="269"/>
      <c r="Q241" s="269"/>
      <c r="R241" s="269"/>
      <c r="S241" s="269"/>
      <c r="T241" s="27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1" t="s">
        <v>141</v>
      </c>
      <c r="AU241" s="271" t="s">
        <v>88</v>
      </c>
      <c r="AV241" s="14" t="s">
        <v>85</v>
      </c>
      <c r="AW241" s="14" t="s">
        <v>39</v>
      </c>
      <c r="AX241" s="14" t="s">
        <v>78</v>
      </c>
      <c r="AY241" s="271" t="s">
        <v>129</v>
      </c>
    </row>
    <row r="242" s="14" customFormat="1">
      <c r="A242" s="14"/>
      <c r="B242" s="262"/>
      <c r="C242" s="263"/>
      <c r="D242" s="246" t="s">
        <v>141</v>
      </c>
      <c r="E242" s="264" t="s">
        <v>32</v>
      </c>
      <c r="F242" s="265" t="s">
        <v>265</v>
      </c>
      <c r="G242" s="263"/>
      <c r="H242" s="264" t="s">
        <v>32</v>
      </c>
      <c r="I242" s="266"/>
      <c r="J242" s="263"/>
      <c r="K242" s="263"/>
      <c r="L242" s="267"/>
      <c r="M242" s="268"/>
      <c r="N242" s="269"/>
      <c r="O242" s="269"/>
      <c r="P242" s="269"/>
      <c r="Q242" s="269"/>
      <c r="R242" s="269"/>
      <c r="S242" s="269"/>
      <c r="T242" s="27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1" t="s">
        <v>141</v>
      </c>
      <c r="AU242" s="271" t="s">
        <v>88</v>
      </c>
      <c r="AV242" s="14" t="s">
        <v>85</v>
      </c>
      <c r="AW242" s="14" t="s">
        <v>39</v>
      </c>
      <c r="AX242" s="14" t="s">
        <v>78</v>
      </c>
      <c r="AY242" s="271" t="s">
        <v>129</v>
      </c>
    </row>
    <row r="243" s="14" customFormat="1">
      <c r="A243" s="14"/>
      <c r="B243" s="262"/>
      <c r="C243" s="263"/>
      <c r="D243" s="246" t="s">
        <v>141</v>
      </c>
      <c r="E243" s="264" t="s">
        <v>32</v>
      </c>
      <c r="F243" s="265" t="s">
        <v>266</v>
      </c>
      <c r="G243" s="263"/>
      <c r="H243" s="264" t="s">
        <v>32</v>
      </c>
      <c r="I243" s="266"/>
      <c r="J243" s="263"/>
      <c r="K243" s="263"/>
      <c r="L243" s="267"/>
      <c r="M243" s="268"/>
      <c r="N243" s="269"/>
      <c r="O243" s="269"/>
      <c r="P243" s="269"/>
      <c r="Q243" s="269"/>
      <c r="R243" s="269"/>
      <c r="S243" s="269"/>
      <c r="T243" s="27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1" t="s">
        <v>141</v>
      </c>
      <c r="AU243" s="271" t="s">
        <v>88</v>
      </c>
      <c r="AV243" s="14" t="s">
        <v>85</v>
      </c>
      <c r="AW243" s="14" t="s">
        <v>39</v>
      </c>
      <c r="AX243" s="14" t="s">
        <v>78</v>
      </c>
      <c r="AY243" s="271" t="s">
        <v>129</v>
      </c>
    </row>
    <row r="244" s="14" customFormat="1">
      <c r="A244" s="14"/>
      <c r="B244" s="262"/>
      <c r="C244" s="263"/>
      <c r="D244" s="246" t="s">
        <v>141</v>
      </c>
      <c r="E244" s="264" t="s">
        <v>32</v>
      </c>
      <c r="F244" s="265" t="s">
        <v>267</v>
      </c>
      <c r="G244" s="263"/>
      <c r="H244" s="264" t="s">
        <v>32</v>
      </c>
      <c r="I244" s="266"/>
      <c r="J244" s="263"/>
      <c r="K244" s="263"/>
      <c r="L244" s="267"/>
      <c r="M244" s="268"/>
      <c r="N244" s="269"/>
      <c r="O244" s="269"/>
      <c r="P244" s="269"/>
      <c r="Q244" s="269"/>
      <c r="R244" s="269"/>
      <c r="S244" s="269"/>
      <c r="T244" s="27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1" t="s">
        <v>141</v>
      </c>
      <c r="AU244" s="271" t="s">
        <v>88</v>
      </c>
      <c r="AV244" s="14" t="s">
        <v>85</v>
      </c>
      <c r="AW244" s="14" t="s">
        <v>39</v>
      </c>
      <c r="AX244" s="14" t="s">
        <v>78</v>
      </c>
      <c r="AY244" s="271" t="s">
        <v>129</v>
      </c>
    </row>
    <row r="245" s="14" customFormat="1">
      <c r="A245" s="14"/>
      <c r="B245" s="262"/>
      <c r="C245" s="263"/>
      <c r="D245" s="246" t="s">
        <v>141</v>
      </c>
      <c r="E245" s="264" t="s">
        <v>32</v>
      </c>
      <c r="F245" s="265" t="s">
        <v>268</v>
      </c>
      <c r="G245" s="263"/>
      <c r="H245" s="264" t="s">
        <v>32</v>
      </c>
      <c r="I245" s="266"/>
      <c r="J245" s="263"/>
      <c r="K245" s="263"/>
      <c r="L245" s="267"/>
      <c r="M245" s="268"/>
      <c r="N245" s="269"/>
      <c r="O245" s="269"/>
      <c r="P245" s="269"/>
      <c r="Q245" s="269"/>
      <c r="R245" s="269"/>
      <c r="S245" s="269"/>
      <c r="T245" s="27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1" t="s">
        <v>141</v>
      </c>
      <c r="AU245" s="271" t="s">
        <v>88</v>
      </c>
      <c r="AV245" s="14" t="s">
        <v>85</v>
      </c>
      <c r="AW245" s="14" t="s">
        <v>39</v>
      </c>
      <c r="AX245" s="14" t="s">
        <v>78</v>
      </c>
      <c r="AY245" s="271" t="s">
        <v>129</v>
      </c>
    </row>
    <row r="246" s="14" customFormat="1">
      <c r="A246" s="14"/>
      <c r="B246" s="262"/>
      <c r="C246" s="263"/>
      <c r="D246" s="246" t="s">
        <v>141</v>
      </c>
      <c r="E246" s="264" t="s">
        <v>32</v>
      </c>
      <c r="F246" s="265" t="s">
        <v>269</v>
      </c>
      <c r="G246" s="263"/>
      <c r="H246" s="264" t="s">
        <v>32</v>
      </c>
      <c r="I246" s="266"/>
      <c r="J246" s="263"/>
      <c r="K246" s="263"/>
      <c r="L246" s="267"/>
      <c r="M246" s="268"/>
      <c r="N246" s="269"/>
      <c r="O246" s="269"/>
      <c r="P246" s="269"/>
      <c r="Q246" s="269"/>
      <c r="R246" s="269"/>
      <c r="S246" s="269"/>
      <c r="T246" s="27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1" t="s">
        <v>141</v>
      </c>
      <c r="AU246" s="271" t="s">
        <v>88</v>
      </c>
      <c r="AV246" s="14" t="s">
        <v>85</v>
      </c>
      <c r="AW246" s="14" t="s">
        <v>39</v>
      </c>
      <c r="AX246" s="14" t="s">
        <v>78</v>
      </c>
      <c r="AY246" s="271" t="s">
        <v>129</v>
      </c>
    </row>
    <row r="247" s="14" customFormat="1">
      <c r="A247" s="14"/>
      <c r="B247" s="262"/>
      <c r="C247" s="263"/>
      <c r="D247" s="246" t="s">
        <v>141</v>
      </c>
      <c r="E247" s="264" t="s">
        <v>32</v>
      </c>
      <c r="F247" s="265" t="s">
        <v>270</v>
      </c>
      <c r="G247" s="263"/>
      <c r="H247" s="264" t="s">
        <v>32</v>
      </c>
      <c r="I247" s="266"/>
      <c r="J247" s="263"/>
      <c r="K247" s="263"/>
      <c r="L247" s="267"/>
      <c r="M247" s="268"/>
      <c r="N247" s="269"/>
      <c r="O247" s="269"/>
      <c r="P247" s="269"/>
      <c r="Q247" s="269"/>
      <c r="R247" s="269"/>
      <c r="S247" s="269"/>
      <c r="T247" s="27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1" t="s">
        <v>141</v>
      </c>
      <c r="AU247" s="271" t="s">
        <v>88</v>
      </c>
      <c r="AV247" s="14" t="s">
        <v>85</v>
      </c>
      <c r="AW247" s="14" t="s">
        <v>39</v>
      </c>
      <c r="AX247" s="14" t="s">
        <v>78</v>
      </c>
      <c r="AY247" s="271" t="s">
        <v>129</v>
      </c>
    </row>
    <row r="248" s="14" customFormat="1">
      <c r="A248" s="14"/>
      <c r="B248" s="262"/>
      <c r="C248" s="263"/>
      <c r="D248" s="246" t="s">
        <v>141</v>
      </c>
      <c r="E248" s="264" t="s">
        <v>32</v>
      </c>
      <c r="F248" s="265" t="s">
        <v>271</v>
      </c>
      <c r="G248" s="263"/>
      <c r="H248" s="264" t="s">
        <v>32</v>
      </c>
      <c r="I248" s="266"/>
      <c r="J248" s="263"/>
      <c r="K248" s="263"/>
      <c r="L248" s="267"/>
      <c r="M248" s="268"/>
      <c r="N248" s="269"/>
      <c r="O248" s="269"/>
      <c r="P248" s="269"/>
      <c r="Q248" s="269"/>
      <c r="R248" s="269"/>
      <c r="S248" s="269"/>
      <c r="T248" s="27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1" t="s">
        <v>141</v>
      </c>
      <c r="AU248" s="271" t="s">
        <v>88</v>
      </c>
      <c r="AV248" s="14" t="s">
        <v>85</v>
      </c>
      <c r="AW248" s="14" t="s">
        <v>39</v>
      </c>
      <c r="AX248" s="14" t="s">
        <v>78</v>
      </c>
      <c r="AY248" s="271" t="s">
        <v>129</v>
      </c>
    </row>
    <row r="249" s="14" customFormat="1">
      <c r="A249" s="14"/>
      <c r="B249" s="262"/>
      <c r="C249" s="263"/>
      <c r="D249" s="246" t="s">
        <v>141</v>
      </c>
      <c r="E249" s="264" t="s">
        <v>32</v>
      </c>
      <c r="F249" s="265" t="s">
        <v>272</v>
      </c>
      <c r="G249" s="263"/>
      <c r="H249" s="264" t="s">
        <v>32</v>
      </c>
      <c r="I249" s="266"/>
      <c r="J249" s="263"/>
      <c r="K249" s="263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141</v>
      </c>
      <c r="AU249" s="271" t="s">
        <v>88</v>
      </c>
      <c r="AV249" s="14" t="s">
        <v>85</v>
      </c>
      <c r="AW249" s="14" t="s">
        <v>39</v>
      </c>
      <c r="AX249" s="14" t="s">
        <v>78</v>
      </c>
      <c r="AY249" s="271" t="s">
        <v>129</v>
      </c>
    </row>
    <row r="250" s="14" customFormat="1">
      <c r="A250" s="14"/>
      <c r="B250" s="262"/>
      <c r="C250" s="263"/>
      <c r="D250" s="246" t="s">
        <v>141</v>
      </c>
      <c r="E250" s="264" t="s">
        <v>32</v>
      </c>
      <c r="F250" s="265" t="s">
        <v>273</v>
      </c>
      <c r="G250" s="263"/>
      <c r="H250" s="264" t="s">
        <v>32</v>
      </c>
      <c r="I250" s="266"/>
      <c r="J250" s="263"/>
      <c r="K250" s="263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141</v>
      </c>
      <c r="AU250" s="271" t="s">
        <v>88</v>
      </c>
      <c r="AV250" s="14" t="s">
        <v>85</v>
      </c>
      <c r="AW250" s="14" t="s">
        <v>39</v>
      </c>
      <c r="AX250" s="14" t="s">
        <v>78</v>
      </c>
      <c r="AY250" s="271" t="s">
        <v>129</v>
      </c>
    </row>
    <row r="251" s="14" customFormat="1">
      <c r="A251" s="14"/>
      <c r="B251" s="262"/>
      <c r="C251" s="263"/>
      <c r="D251" s="246" t="s">
        <v>141</v>
      </c>
      <c r="E251" s="264" t="s">
        <v>32</v>
      </c>
      <c r="F251" s="265" t="s">
        <v>274</v>
      </c>
      <c r="G251" s="263"/>
      <c r="H251" s="264" t="s">
        <v>32</v>
      </c>
      <c r="I251" s="266"/>
      <c r="J251" s="263"/>
      <c r="K251" s="263"/>
      <c r="L251" s="267"/>
      <c r="M251" s="268"/>
      <c r="N251" s="269"/>
      <c r="O251" s="269"/>
      <c r="P251" s="269"/>
      <c r="Q251" s="269"/>
      <c r="R251" s="269"/>
      <c r="S251" s="269"/>
      <c r="T251" s="27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1" t="s">
        <v>141</v>
      </c>
      <c r="AU251" s="271" t="s">
        <v>88</v>
      </c>
      <c r="AV251" s="14" t="s">
        <v>85</v>
      </c>
      <c r="AW251" s="14" t="s">
        <v>39</v>
      </c>
      <c r="AX251" s="14" t="s">
        <v>78</v>
      </c>
      <c r="AY251" s="271" t="s">
        <v>129</v>
      </c>
    </row>
    <row r="252" s="14" customFormat="1">
      <c r="A252" s="14"/>
      <c r="B252" s="262"/>
      <c r="C252" s="263"/>
      <c r="D252" s="246" t="s">
        <v>141</v>
      </c>
      <c r="E252" s="264" t="s">
        <v>32</v>
      </c>
      <c r="F252" s="265" t="s">
        <v>275</v>
      </c>
      <c r="G252" s="263"/>
      <c r="H252" s="264" t="s">
        <v>32</v>
      </c>
      <c r="I252" s="266"/>
      <c r="J252" s="263"/>
      <c r="K252" s="263"/>
      <c r="L252" s="267"/>
      <c r="M252" s="268"/>
      <c r="N252" s="269"/>
      <c r="O252" s="269"/>
      <c r="P252" s="269"/>
      <c r="Q252" s="269"/>
      <c r="R252" s="269"/>
      <c r="S252" s="269"/>
      <c r="T252" s="27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1" t="s">
        <v>141</v>
      </c>
      <c r="AU252" s="271" t="s">
        <v>88</v>
      </c>
      <c r="AV252" s="14" t="s">
        <v>85</v>
      </c>
      <c r="AW252" s="14" t="s">
        <v>39</v>
      </c>
      <c r="AX252" s="14" t="s">
        <v>78</v>
      </c>
      <c r="AY252" s="271" t="s">
        <v>129</v>
      </c>
    </row>
    <row r="253" s="14" customFormat="1">
      <c r="A253" s="14"/>
      <c r="B253" s="262"/>
      <c r="C253" s="263"/>
      <c r="D253" s="246" t="s">
        <v>141</v>
      </c>
      <c r="E253" s="264" t="s">
        <v>32</v>
      </c>
      <c r="F253" s="265" t="s">
        <v>276</v>
      </c>
      <c r="G253" s="263"/>
      <c r="H253" s="264" t="s">
        <v>32</v>
      </c>
      <c r="I253" s="266"/>
      <c r="J253" s="263"/>
      <c r="K253" s="263"/>
      <c r="L253" s="267"/>
      <c r="M253" s="268"/>
      <c r="N253" s="269"/>
      <c r="O253" s="269"/>
      <c r="P253" s="269"/>
      <c r="Q253" s="269"/>
      <c r="R253" s="269"/>
      <c r="S253" s="269"/>
      <c r="T253" s="27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1" t="s">
        <v>141</v>
      </c>
      <c r="AU253" s="271" t="s">
        <v>88</v>
      </c>
      <c r="AV253" s="14" t="s">
        <v>85</v>
      </c>
      <c r="AW253" s="14" t="s">
        <v>39</v>
      </c>
      <c r="AX253" s="14" t="s">
        <v>78</v>
      </c>
      <c r="AY253" s="271" t="s">
        <v>129</v>
      </c>
    </row>
    <row r="254" s="14" customFormat="1">
      <c r="A254" s="14"/>
      <c r="B254" s="262"/>
      <c r="C254" s="263"/>
      <c r="D254" s="246" t="s">
        <v>141</v>
      </c>
      <c r="E254" s="264" t="s">
        <v>32</v>
      </c>
      <c r="F254" s="265" t="s">
        <v>159</v>
      </c>
      <c r="G254" s="263"/>
      <c r="H254" s="264" t="s">
        <v>32</v>
      </c>
      <c r="I254" s="266"/>
      <c r="J254" s="263"/>
      <c r="K254" s="263"/>
      <c r="L254" s="267"/>
      <c r="M254" s="268"/>
      <c r="N254" s="269"/>
      <c r="O254" s="269"/>
      <c r="P254" s="269"/>
      <c r="Q254" s="269"/>
      <c r="R254" s="269"/>
      <c r="S254" s="269"/>
      <c r="T254" s="27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1" t="s">
        <v>141</v>
      </c>
      <c r="AU254" s="271" t="s">
        <v>88</v>
      </c>
      <c r="AV254" s="14" t="s">
        <v>85</v>
      </c>
      <c r="AW254" s="14" t="s">
        <v>39</v>
      </c>
      <c r="AX254" s="14" t="s">
        <v>78</v>
      </c>
      <c r="AY254" s="271" t="s">
        <v>129</v>
      </c>
    </row>
    <row r="255" s="13" customFormat="1">
      <c r="A255" s="13"/>
      <c r="B255" s="251"/>
      <c r="C255" s="252"/>
      <c r="D255" s="246" t="s">
        <v>141</v>
      </c>
      <c r="E255" s="253" t="s">
        <v>32</v>
      </c>
      <c r="F255" s="254" t="s">
        <v>277</v>
      </c>
      <c r="G255" s="252"/>
      <c r="H255" s="255">
        <v>1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141</v>
      </c>
      <c r="AU255" s="261" t="s">
        <v>88</v>
      </c>
      <c r="AV255" s="13" t="s">
        <v>88</v>
      </c>
      <c r="AW255" s="13" t="s">
        <v>39</v>
      </c>
      <c r="AX255" s="13" t="s">
        <v>78</v>
      </c>
      <c r="AY255" s="261" t="s">
        <v>129</v>
      </c>
    </row>
    <row r="256" s="13" customFormat="1">
      <c r="A256" s="13"/>
      <c r="B256" s="251"/>
      <c r="C256" s="252"/>
      <c r="D256" s="246" t="s">
        <v>141</v>
      </c>
      <c r="E256" s="253" t="s">
        <v>32</v>
      </c>
      <c r="F256" s="254" t="s">
        <v>216</v>
      </c>
      <c r="G256" s="252"/>
      <c r="H256" s="255">
        <v>1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141</v>
      </c>
      <c r="AU256" s="261" t="s">
        <v>88</v>
      </c>
      <c r="AV256" s="13" t="s">
        <v>88</v>
      </c>
      <c r="AW256" s="13" t="s">
        <v>39</v>
      </c>
      <c r="AX256" s="13" t="s">
        <v>78</v>
      </c>
      <c r="AY256" s="261" t="s">
        <v>129</v>
      </c>
    </row>
    <row r="257" s="13" customFormat="1">
      <c r="A257" s="13"/>
      <c r="B257" s="251"/>
      <c r="C257" s="252"/>
      <c r="D257" s="246" t="s">
        <v>141</v>
      </c>
      <c r="E257" s="253" t="s">
        <v>32</v>
      </c>
      <c r="F257" s="254" t="s">
        <v>278</v>
      </c>
      <c r="G257" s="252"/>
      <c r="H257" s="255">
        <v>4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141</v>
      </c>
      <c r="AU257" s="261" t="s">
        <v>88</v>
      </c>
      <c r="AV257" s="13" t="s">
        <v>88</v>
      </c>
      <c r="AW257" s="13" t="s">
        <v>39</v>
      </c>
      <c r="AX257" s="13" t="s">
        <v>78</v>
      </c>
      <c r="AY257" s="261" t="s">
        <v>129</v>
      </c>
    </row>
    <row r="258" s="15" customFormat="1">
      <c r="A258" s="15"/>
      <c r="B258" s="272"/>
      <c r="C258" s="273"/>
      <c r="D258" s="246" t="s">
        <v>141</v>
      </c>
      <c r="E258" s="274" t="s">
        <v>32</v>
      </c>
      <c r="F258" s="275" t="s">
        <v>160</v>
      </c>
      <c r="G258" s="273"/>
      <c r="H258" s="276">
        <v>6</v>
      </c>
      <c r="I258" s="277"/>
      <c r="J258" s="273"/>
      <c r="K258" s="273"/>
      <c r="L258" s="278"/>
      <c r="M258" s="279"/>
      <c r="N258" s="280"/>
      <c r="O258" s="280"/>
      <c r="P258" s="280"/>
      <c r="Q258" s="280"/>
      <c r="R258" s="280"/>
      <c r="S258" s="280"/>
      <c r="T258" s="28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2" t="s">
        <v>141</v>
      </c>
      <c r="AU258" s="282" t="s">
        <v>88</v>
      </c>
      <c r="AV258" s="15" t="s">
        <v>161</v>
      </c>
      <c r="AW258" s="15" t="s">
        <v>39</v>
      </c>
      <c r="AX258" s="15" t="s">
        <v>85</v>
      </c>
      <c r="AY258" s="282" t="s">
        <v>129</v>
      </c>
    </row>
    <row r="259" s="2" customFormat="1" ht="16.5" customHeight="1">
      <c r="A259" s="40"/>
      <c r="B259" s="41"/>
      <c r="C259" s="233" t="s">
        <v>279</v>
      </c>
      <c r="D259" s="233" t="s">
        <v>131</v>
      </c>
      <c r="E259" s="234" t="s">
        <v>280</v>
      </c>
      <c r="F259" s="235" t="s">
        <v>281</v>
      </c>
      <c r="G259" s="236" t="s">
        <v>134</v>
      </c>
      <c r="H259" s="237">
        <v>17</v>
      </c>
      <c r="I259" s="238"/>
      <c r="J259" s="239">
        <f>ROUND(I259*H259,2)</f>
        <v>0</v>
      </c>
      <c r="K259" s="235" t="s">
        <v>32</v>
      </c>
      <c r="L259" s="46"/>
      <c r="M259" s="240" t="s">
        <v>32</v>
      </c>
      <c r="N259" s="241" t="s">
        <v>49</v>
      </c>
      <c r="O259" s="86"/>
      <c r="P259" s="242">
        <f>O259*H259</f>
        <v>0</v>
      </c>
      <c r="Q259" s="242">
        <v>0</v>
      </c>
      <c r="R259" s="242">
        <f>Q259*H259</f>
        <v>0</v>
      </c>
      <c r="S259" s="242">
        <v>0</v>
      </c>
      <c r="T259" s="243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44" t="s">
        <v>135</v>
      </c>
      <c r="AT259" s="244" t="s">
        <v>131</v>
      </c>
      <c r="AU259" s="244" t="s">
        <v>88</v>
      </c>
      <c r="AY259" s="18" t="s">
        <v>129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18" t="s">
        <v>85</v>
      </c>
      <c r="BK259" s="245">
        <f>ROUND(I259*H259,2)</f>
        <v>0</v>
      </c>
      <c r="BL259" s="18" t="s">
        <v>135</v>
      </c>
      <c r="BM259" s="244" t="s">
        <v>282</v>
      </c>
    </row>
    <row r="260" s="2" customFormat="1">
      <c r="A260" s="40"/>
      <c r="B260" s="41"/>
      <c r="C260" s="42"/>
      <c r="D260" s="246" t="s">
        <v>137</v>
      </c>
      <c r="E260" s="42"/>
      <c r="F260" s="247" t="s">
        <v>281</v>
      </c>
      <c r="G260" s="42"/>
      <c r="H260" s="42"/>
      <c r="I260" s="150"/>
      <c r="J260" s="42"/>
      <c r="K260" s="42"/>
      <c r="L260" s="46"/>
      <c r="M260" s="248"/>
      <c r="N260" s="24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8" t="s">
        <v>137</v>
      </c>
      <c r="AU260" s="18" t="s">
        <v>88</v>
      </c>
    </row>
    <row r="261" s="2" customFormat="1">
      <c r="A261" s="40"/>
      <c r="B261" s="41"/>
      <c r="C261" s="42"/>
      <c r="D261" s="246" t="s">
        <v>139</v>
      </c>
      <c r="E261" s="42"/>
      <c r="F261" s="250" t="s">
        <v>283</v>
      </c>
      <c r="G261" s="42"/>
      <c r="H261" s="42"/>
      <c r="I261" s="150"/>
      <c r="J261" s="42"/>
      <c r="K261" s="42"/>
      <c r="L261" s="46"/>
      <c r="M261" s="248"/>
      <c r="N261" s="249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8" t="s">
        <v>139</v>
      </c>
      <c r="AU261" s="18" t="s">
        <v>88</v>
      </c>
    </row>
    <row r="262" s="14" customFormat="1">
      <c r="A262" s="14"/>
      <c r="B262" s="262"/>
      <c r="C262" s="263"/>
      <c r="D262" s="246" t="s">
        <v>141</v>
      </c>
      <c r="E262" s="264" t="s">
        <v>32</v>
      </c>
      <c r="F262" s="265" t="s">
        <v>284</v>
      </c>
      <c r="G262" s="263"/>
      <c r="H262" s="264" t="s">
        <v>32</v>
      </c>
      <c r="I262" s="266"/>
      <c r="J262" s="263"/>
      <c r="K262" s="263"/>
      <c r="L262" s="267"/>
      <c r="M262" s="268"/>
      <c r="N262" s="269"/>
      <c r="O262" s="269"/>
      <c r="P262" s="269"/>
      <c r="Q262" s="269"/>
      <c r="R262" s="269"/>
      <c r="S262" s="269"/>
      <c r="T262" s="27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1" t="s">
        <v>141</v>
      </c>
      <c r="AU262" s="271" t="s">
        <v>88</v>
      </c>
      <c r="AV262" s="14" t="s">
        <v>85</v>
      </c>
      <c r="AW262" s="14" t="s">
        <v>39</v>
      </c>
      <c r="AX262" s="14" t="s">
        <v>78</v>
      </c>
      <c r="AY262" s="271" t="s">
        <v>129</v>
      </c>
    </row>
    <row r="263" s="14" customFormat="1">
      <c r="A263" s="14"/>
      <c r="B263" s="262"/>
      <c r="C263" s="263"/>
      <c r="D263" s="246" t="s">
        <v>141</v>
      </c>
      <c r="E263" s="264" t="s">
        <v>32</v>
      </c>
      <c r="F263" s="265" t="s">
        <v>285</v>
      </c>
      <c r="G263" s="263"/>
      <c r="H263" s="264" t="s">
        <v>32</v>
      </c>
      <c r="I263" s="266"/>
      <c r="J263" s="263"/>
      <c r="K263" s="263"/>
      <c r="L263" s="267"/>
      <c r="M263" s="268"/>
      <c r="N263" s="269"/>
      <c r="O263" s="269"/>
      <c r="P263" s="269"/>
      <c r="Q263" s="269"/>
      <c r="R263" s="269"/>
      <c r="S263" s="269"/>
      <c r="T263" s="27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1" t="s">
        <v>141</v>
      </c>
      <c r="AU263" s="271" t="s">
        <v>88</v>
      </c>
      <c r="AV263" s="14" t="s">
        <v>85</v>
      </c>
      <c r="AW263" s="14" t="s">
        <v>39</v>
      </c>
      <c r="AX263" s="14" t="s">
        <v>78</v>
      </c>
      <c r="AY263" s="271" t="s">
        <v>129</v>
      </c>
    </row>
    <row r="264" s="14" customFormat="1">
      <c r="A264" s="14"/>
      <c r="B264" s="262"/>
      <c r="C264" s="263"/>
      <c r="D264" s="246" t="s">
        <v>141</v>
      </c>
      <c r="E264" s="264" t="s">
        <v>32</v>
      </c>
      <c r="F264" s="265" t="s">
        <v>286</v>
      </c>
      <c r="G264" s="263"/>
      <c r="H264" s="264" t="s">
        <v>32</v>
      </c>
      <c r="I264" s="266"/>
      <c r="J264" s="263"/>
      <c r="K264" s="263"/>
      <c r="L264" s="267"/>
      <c r="M264" s="268"/>
      <c r="N264" s="269"/>
      <c r="O264" s="269"/>
      <c r="P264" s="269"/>
      <c r="Q264" s="269"/>
      <c r="R264" s="269"/>
      <c r="S264" s="269"/>
      <c r="T264" s="27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1" t="s">
        <v>141</v>
      </c>
      <c r="AU264" s="271" t="s">
        <v>88</v>
      </c>
      <c r="AV264" s="14" t="s">
        <v>85</v>
      </c>
      <c r="AW264" s="14" t="s">
        <v>39</v>
      </c>
      <c r="AX264" s="14" t="s">
        <v>78</v>
      </c>
      <c r="AY264" s="271" t="s">
        <v>129</v>
      </c>
    </row>
    <row r="265" s="14" customFormat="1">
      <c r="A265" s="14"/>
      <c r="B265" s="262"/>
      <c r="C265" s="263"/>
      <c r="D265" s="246" t="s">
        <v>141</v>
      </c>
      <c r="E265" s="264" t="s">
        <v>32</v>
      </c>
      <c r="F265" s="265" t="s">
        <v>287</v>
      </c>
      <c r="G265" s="263"/>
      <c r="H265" s="264" t="s">
        <v>32</v>
      </c>
      <c r="I265" s="266"/>
      <c r="J265" s="263"/>
      <c r="K265" s="263"/>
      <c r="L265" s="267"/>
      <c r="M265" s="268"/>
      <c r="N265" s="269"/>
      <c r="O265" s="269"/>
      <c r="P265" s="269"/>
      <c r="Q265" s="269"/>
      <c r="R265" s="269"/>
      <c r="S265" s="269"/>
      <c r="T265" s="27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1" t="s">
        <v>141</v>
      </c>
      <c r="AU265" s="271" t="s">
        <v>88</v>
      </c>
      <c r="AV265" s="14" t="s">
        <v>85</v>
      </c>
      <c r="AW265" s="14" t="s">
        <v>39</v>
      </c>
      <c r="AX265" s="14" t="s">
        <v>78</v>
      </c>
      <c r="AY265" s="271" t="s">
        <v>129</v>
      </c>
    </row>
    <row r="266" s="14" customFormat="1">
      <c r="A266" s="14"/>
      <c r="B266" s="262"/>
      <c r="C266" s="263"/>
      <c r="D266" s="246" t="s">
        <v>141</v>
      </c>
      <c r="E266" s="264" t="s">
        <v>32</v>
      </c>
      <c r="F266" s="265" t="s">
        <v>288</v>
      </c>
      <c r="G266" s="263"/>
      <c r="H266" s="264" t="s">
        <v>32</v>
      </c>
      <c r="I266" s="266"/>
      <c r="J266" s="263"/>
      <c r="K266" s="263"/>
      <c r="L266" s="267"/>
      <c r="M266" s="268"/>
      <c r="N266" s="269"/>
      <c r="O266" s="269"/>
      <c r="P266" s="269"/>
      <c r="Q266" s="269"/>
      <c r="R266" s="269"/>
      <c r="S266" s="269"/>
      <c r="T266" s="27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1" t="s">
        <v>141</v>
      </c>
      <c r="AU266" s="271" t="s">
        <v>88</v>
      </c>
      <c r="AV266" s="14" t="s">
        <v>85</v>
      </c>
      <c r="AW266" s="14" t="s">
        <v>39</v>
      </c>
      <c r="AX266" s="14" t="s">
        <v>78</v>
      </c>
      <c r="AY266" s="271" t="s">
        <v>129</v>
      </c>
    </row>
    <row r="267" s="14" customFormat="1">
      <c r="A267" s="14"/>
      <c r="B267" s="262"/>
      <c r="C267" s="263"/>
      <c r="D267" s="246" t="s">
        <v>141</v>
      </c>
      <c r="E267" s="264" t="s">
        <v>32</v>
      </c>
      <c r="F267" s="265" t="s">
        <v>289</v>
      </c>
      <c r="G267" s="263"/>
      <c r="H267" s="264" t="s">
        <v>32</v>
      </c>
      <c r="I267" s="266"/>
      <c r="J267" s="263"/>
      <c r="K267" s="263"/>
      <c r="L267" s="267"/>
      <c r="M267" s="268"/>
      <c r="N267" s="269"/>
      <c r="O267" s="269"/>
      <c r="P267" s="269"/>
      <c r="Q267" s="269"/>
      <c r="R267" s="269"/>
      <c r="S267" s="269"/>
      <c r="T267" s="27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1" t="s">
        <v>141</v>
      </c>
      <c r="AU267" s="271" t="s">
        <v>88</v>
      </c>
      <c r="AV267" s="14" t="s">
        <v>85</v>
      </c>
      <c r="AW267" s="14" t="s">
        <v>39</v>
      </c>
      <c r="AX267" s="14" t="s">
        <v>78</v>
      </c>
      <c r="AY267" s="271" t="s">
        <v>129</v>
      </c>
    </row>
    <row r="268" s="14" customFormat="1">
      <c r="A268" s="14"/>
      <c r="B268" s="262"/>
      <c r="C268" s="263"/>
      <c r="D268" s="246" t="s">
        <v>141</v>
      </c>
      <c r="E268" s="264" t="s">
        <v>32</v>
      </c>
      <c r="F268" s="265" t="s">
        <v>290</v>
      </c>
      <c r="G268" s="263"/>
      <c r="H268" s="264" t="s">
        <v>32</v>
      </c>
      <c r="I268" s="266"/>
      <c r="J268" s="263"/>
      <c r="K268" s="263"/>
      <c r="L268" s="267"/>
      <c r="M268" s="268"/>
      <c r="N268" s="269"/>
      <c r="O268" s="269"/>
      <c r="P268" s="269"/>
      <c r="Q268" s="269"/>
      <c r="R268" s="269"/>
      <c r="S268" s="269"/>
      <c r="T268" s="27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1" t="s">
        <v>141</v>
      </c>
      <c r="AU268" s="271" t="s">
        <v>88</v>
      </c>
      <c r="AV268" s="14" t="s">
        <v>85</v>
      </c>
      <c r="AW268" s="14" t="s">
        <v>39</v>
      </c>
      <c r="AX268" s="14" t="s">
        <v>78</v>
      </c>
      <c r="AY268" s="271" t="s">
        <v>129</v>
      </c>
    </row>
    <row r="269" s="14" customFormat="1">
      <c r="A269" s="14"/>
      <c r="B269" s="262"/>
      <c r="C269" s="263"/>
      <c r="D269" s="246" t="s">
        <v>141</v>
      </c>
      <c r="E269" s="264" t="s">
        <v>32</v>
      </c>
      <c r="F269" s="265" t="s">
        <v>291</v>
      </c>
      <c r="G269" s="263"/>
      <c r="H269" s="264" t="s">
        <v>32</v>
      </c>
      <c r="I269" s="266"/>
      <c r="J269" s="263"/>
      <c r="K269" s="263"/>
      <c r="L269" s="267"/>
      <c r="M269" s="268"/>
      <c r="N269" s="269"/>
      <c r="O269" s="269"/>
      <c r="P269" s="269"/>
      <c r="Q269" s="269"/>
      <c r="R269" s="269"/>
      <c r="S269" s="269"/>
      <c r="T269" s="27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1" t="s">
        <v>141</v>
      </c>
      <c r="AU269" s="271" t="s">
        <v>88</v>
      </c>
      <c r="AV269" s="14" t="s">
        <v>85</v>
      </c>
      <c r="AW269" s="14" t="s">
        <v>39</v>
      </c>
      <c r="AX269" s="14" t="s">
        <v>78</v>
      </c>
      <c r="AY269" s="271" t="s">
        <v>129</v>
      </c>
    </row>
    <row r="270" s="14" customFormat="1">
      <c r="A270" s="14"/>
      <c r="B270" s="262"/>
      <c r="C270" s="263"/>
      <c r="D270" s="246" t="s">
        <v>141</v>
      </c>
      <c r="E270" s="264" t="s">
        <v>32</v>
      </c>
      <c r="F270" s="265" t="s">
        <v>292</v>
      </c>
      <c r="G270" s="263"/>
      <c r="H270" s="264" t="s">
        <v>32</v>
      </c>
      <c r="I270" s="266"/>
      <c r="J270" s="263"/>
      <c r="K270" s="263"/>
      <c r="L270" s="267"/>
      <c r="M270" s="268"/>
      <c r="N270" s="269"/>
      <c r="O270" s="269"/>
      <c r="P270" s="269"/>
      <c r="Q270" s="269"/>
      <c r="R270" s="269"/>
      <c r="S270" s="269"/>
      <c r="T270" s="27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1" t="s">
        <v>141</v>
      </c>
      <c r="AU270" s="271" t="s">
        <v>88</v>
      </c>
      <c r="AV270" s="14" t="s">
        <v>85</v>
      </c>
      <c r="AW270" s="14" t="s">
        <v>39</v>
      </c>
      <c r="AX270" s="14" t="s">
        <v>78</v>
      </c>
      <c r="AY270" s="271" t="s">
        <v>129</v>
      </c>
    </row>
    <row r="271" s="14" customFormat="1">
      <c r="A271" s="14"/>
      <c r="B271" s="262"/>
      <c r="C271" s="263"/>
      <c r="D271" s="246" t="s">
        <v>141</v>
      </c>
      <c r="E271" s="264" t="s">
        <v>32</v>
      </c>
      <c r="F271" s="265" t="s">
        <v>293</v>
      </c>
      <c r="G271" s="263"/>
      <c r="H271" s="264" t="s">
        <v>32</v>
      </c>
      <c r="I271" s="266"/>
      <c r="J271" s="263"/>
      <c r="K271" s="263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141</v>
      </c>
      <c r="AU271" s="271" t="s">
        <v>88</v>
      </c>
      <c r="AV271" s="14" t="s">
        <v>85</v>
      </c>
      <c r="AW271" s="14" t="s">
        <v>39</v>
      </c>
      <c r="AX271" s="14" t="s">
        <v>78</v>
      </c>
      <c r="AY271" s="271" t="s">
        <v>129</v>
      </c>
    </row>
    <row r="272" s="14" customFormat="1">
      <c r="A272" s="14"/>
      <c r="B272" s="262"/>
      <c r="C272" s="263"/>
      <c r="D272" s="246" t="s">
        <v>141</v>
      </c>
      <c r="E272" s="264" t="s">
        <v>32</v>
      </c>
      <c r="F272" s="265" t="s">
        <v>294</v>
      </c>
      <c r="G272" s="263"/>
      <c r="H272" s="264" t="s">
        <v>32</v>
      </c>
      <c r="I272" s="266"/>
      <c r="J272" s="263"/>
      <c r="K272" s="263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141</v>
      </c>
      <c r="AU272" s="271" t="s">
        <v>88</v>
      </c>
      <c r="AV272" s="14" t="s">
        <v>85</v>
      </c>
      <c r="AW272" s="14" t="s">
        <v>39</v>
      </c>
      <c r="AX272" s="14" t="s">
        <v>78</v>
      </c>
      <c r="AY272" s="271" t="s">
        <v>129</v>
      </c>
    </row>
    <row r="273" s="14" customFormat="1">
      <c r="A273" s="14"/>
      <c r="B273" s="262"/>
      <c r="C273" s="263"/>
      <c r="D273" s="246" t="s">
        <v>141</v>
      </c>
      <c r="E273" s="264" t="s">
        <v>32</v>
      </c>
      <c r="F273" s="265" t="s">
        <v>295</v>
      </c>
      <c r="G273" s="263"/>
      <c r="H273" s="264" t="s">
        <v>32</v>
      </c>
      <c r="I273" s="266"/>
      <c r="J273" s="263"/>
      <c r="K273" s="263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141</v>
      </c>
      <c r="AU273" s="271" t="s">
        <v>88</v>
      </c>
      <c r="AV273" s="14" t="s">
        <v>85</v>
      </c>
      <c r="AW273" s="14" t="s">
        <v>39</v>
      </c>
      <c r="AX273" s="14" t="s">
        <v>78</v>
      </c>
      <c r="AY273" s="271" t="s">
        <v>129</v>
      </c>
    </row>
    <row r="274" s="14" customFormat="1">
      <c r="A274" s="14"/>
      <c r="B274" s="262"/>
      <c r="C274" s="263"/>
      <c r="D274" s="246" t="s">
        <v>141</v>
      </c>
      <c r="E274" s="264" t="s">
        <v>32</v>
      </c>
      <c r="F274" s="265" t="s">
        <v>296</v>
      </c>
      <c r="G274" s="263"/>
      <c r="H274" s="264" t="s">
        <v>32</v>
      </c>
      <c r="I274" s="266"/>
      <c r="J274" s="263"/>
      <c r="K274" s="263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141</v>
      </c>
      <c r="AU274" s="271" t="s">
        <v>88</v>
      </c>
      <c r="AV274" s="14" t="s">
        <v>85</v>
      </c>
      <c r="AW274" s="14" t="s">
        <v>39</v>
      </c>
      <c r="AX274" s="14" t="s">
        <v>78</v>
      </c>
      <c r="AY274" s="271" t="s">
        <v>129</v>
      </c>
    </row>
    <row r="275" s="14" customFormat="1">
      <c r="A275" s="14"/>
      <c r="B275" s="262"/>
      <c r="C275" s="263"/>
      <c r="D275" s="246" t="s">
        <v>141</v>
      </c>
      <c r="E275" s="264" t="s">
        <v>32</v>
      </c>
      <c r="F275" s="265" t="s">
        <v>297</v>
      </c>
      <c r="G275" s="263"/>
      <c r="H275" s="264" t="s">
        <v>32</v>
      </c>
      <c r="I275" s="266"/>
      <c r="J275" s="263"/>
      <c r="K275" s="263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141</v>
      </c>
      <c r="AU275" s="271" t="s">
        <v>88</v>
      </c>
      <c r="AV275" s="14" t="s">
        <v>85</v>
      </c>
      <c r="AW275" s="14" t="s">
        <v>39</v>
      </c>
      <c r="AX275" s="14" t="s">
        <v>78</v>
      </c>
      <c r="AY275" s="271" t="s">
        <v>129</v>
      </c>
    </row>
    <row r="276" s="14" customFormat="1">
      <c r="A276" s="14"/>
      <c r="B276" s="262"/>
      <c r="C276" s="263"/>
      <c r="D276" s="246" t="s">
        <v>141</v>
      </c>
      <c r="E276" s="264" t="s">
        <v>32</v>
      </c>
      <c r="F276" s="265" t="s">
        <v>298</v>
      </c>
      <c r="G276" s="263"/>
      <c r="H276" s="264" t="s">
        <v>32</v>
      </c>
      <c r="I276" s="266"/>
      <c r="J276" s="263"/>
      <c r="K276" s="263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141</v>
      </c>
      <c r="AU276" s="271" t="s">
        <v>88</v>
      </c>
      <c r="AV276" s="14" t="s">
        <v>85</v>
      </c>
      <c r="AW276" s="14" t="s">
        <v>39</v>
      </c>
      <c r="AX276" s="14" t="s">
        <v>78</v>
      </c>
      <c r="AY276" s="271" t="s">
        <v>129</v>
      </c>
    </row>
    <row r="277" s="14" customFormat="1">
      <c r="A277" s="14"/>
      <c r="B277" s="262"/>
      <c r="C277" s="263"/>
      <c r="D277" s="246" t="s">
        <v>141</v>
      </c>
      <c r="E277" s="264" t="s">
        <v>32</v>
      </c>
      <c r="F277" s="265" t="s">
        <v>299</v>
      </c>
      <c r="G277" s="263"/>
      <c r="H277" s="264" t="s">
        <v>32</v>
      </c>
      <c r="I277" s="266"/>
      <c r="J277" s="263"/>
      <c r="K277" s="263"/>
      <c r="L277" s="267"/>
      <c r="M277" s="268"/>
      <c r="N277" s="269"/>
      <c r="O277" s="269"/>
      <c r="P277" s="269"/>
      <c r="Q277" s="269"/>
      <c r="R277" s="269"/>
      <c r="S277" s="269"/>
      <c r="T277" s="27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71" t="s">
        <v>141</v>
      </c>
      <c r="AU277" s="271" t="s">
        <v>88</v>
      </c>
      <c r="AV277" s="14" t="s">
        <v>85</v>
      </c>
      <c r="AW277" s="14" t="s">
        <v>39</v>
      </c>
      <c r="AX277" s="14" t="s">
        <v>78</v>
      </c>
      <c r="AY277" s="271" t="s">
        <v>129</v>
      </c>
    </row>
    <row r="278" s="14" customFormat="1">
      <c r="A278" s="14"/>
      <c r="B278" s="262"/>
      <c r="C278" s="263"/>
      <c r="D278" s="246" t="s">
        <v>141</v>
      </c>
      <c r="E278" s="264" t="s">
        <v>32</v>
      </c>
      <c r="F278" s="265" t="s">
        <v>300</v>
      </c>
      <c r="G278" s="263"/>
      <c r="H278" s="264" t="s">
        <v>32</v>
      </c>
      <c r="I278" s="266"/>
      <c r="J278" s="263"/>
      <c r="K278" s="263"/>
      <c r="L278" s="267"/>
      <c r="M278" s="268"/>
      <c r="N278" s="269"/>
      <c r="O278" s="269"/>
      <c r="P278" s="269"/>
      <c r="Q278" s="269"/>
      <c r="R278" s="269"/>
      <c r="S278" s="269"/>
      <c r="T278" s="27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1" t="s">
        <v>141</v>
      </c>
      <c r="AU278" s="271" t="s">
        <v>88</v>
      </c>
      <c r="AV278" s="14" t="s">
        <v>85</v>
      </c>
      <c r="AW278" s="14" t="s">
        <v>39</v>
      </c>
      <c r="AX278" s="14" t="s">
        <v>78</v>
      </c>
      <c r="AY278" s="271" t="s">
        <v>129</v>
      </c>
    </row>
    <row r="279" s="14" customFormat="1">
      <c r="A279" s="14"/>
      <c r="B279" s="262"/>
      <c r="C279" s="263"/>
      <c r="D279" s="246" t="s">
        <v>141</v>
      </c>
      <c r="E279" s="264" t="s">
        <v>32</v>
      </c>
      <c r="F279" s="265" t="s">
        <v>301</v>
      </c>
      <c r="G279" s="263"/>
      <c r="H279" s="264" t="s">
        <v>32</v>
      </c>
      <c r="I279" s="266"/>
      <c r="J279" s="263"/>
      <c r="K279" s="263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141</v>
      </c>
      <c r="AU279" s="271" t="s">
        <v>88</v>
      </c>
      <c r="AV279" s="14" t="s">
        <v>85</v>
      </c>
      <c r="AW279" s="14" t="s">
        <v>39</v>
      </c>
      <c r="AX279" s="14" t="s">
        <v>78</v>
      </c>
      <c r="AY279" s="271" t="s">
        <v>129</v>
      </c>
    </row>
    <row r="280" s="14" customFormat="1">
      <c r="A280" s="14"/>
      <c r="B280" s="262"/>
      <c r="C280" s="263"/>
      <c r="D280" s="246" t="s">
        <v>141</v>
      </c>
      <c r="E280" s="264" t="s">
        <v>32</v>
      </c>
      <c r="F280" s="265" t="s">
        <v>159</v>
      </c>
      <c r="G280" s="263"/>
      <c r="H280" s="264" t="s">
        <v>32</v>
      </c>
      <c r="I280" s="266"/>
      <c r="J280" s="263"/>
      <c r="K280" s="263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141</v>
      </c>
      <c r="AU280" s="271" t="s">
        <v>88</v>
      </c>
      <c r="AV280" s="14" t="s">
        <v>85</v>
      </c>
      <c r="AW280" s="14" t="s">
        <v>39</v>
      </c>
      <c r="AX280" s="14" t="s">
        <v>78</v>
      </c>
      <c r="AY280" s="271" t="s">
        <v>129</v>
      </c>
    </row>
    <row r="281" s="13" customFormat="1">
      <c r="A281" s="13"/>
      <c r="B281" s="251"/>
      <c r="C281" s="252"/>
      <c r="D281" s="246" t="s">
        <v>141</v>
      </c>
      <c r="E281" s="253" t="s">
        <v>32</v>
      </c>
      <c r="F281" s="254" t="s">
        <v>302</v>
      </c>
      <c r="G281" s="252"/>
      <c r="H281" s="255">
        <v>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141</v>
      </c>
      <c r="AU281" s="261" t="s">
        <v>88</v>
      </c>
      <c r="AV281" s="13" t="s">
        <v>88</v>
      </c>
      <c r="AW281" s="13" t="s">
        <v>39</v>
      </c>
      <c r="AX281" s="13" t="s">
        <v>78</v>
      </c>
      <c r="AY281" s="261" t="s">
        <v>129</v>
      </c>
    </row>
    <row r="282" s="13" customFormat="1">
      <c r="A282" s="13"/>
      <c r="B282" s="251"/>
      <c r="C282" s="252"/>
      <c r="D282" s="246" t="s">
        <v>141</v>
      </c>
      <c r="E282" s="253" t="s">
        <v>32</v>
      </c>
      <c r="F282" s="254" t="s">
        <v>142</v>
      </c>
      <c r="G282" s="252"/>
      <c r="H282" s="255">
        <v>16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1" t="s">
        <v>141</v>
      </c>
      <c r="AU282" s="261" t="s">
        <v>88</v>
      </c>
      <c r="AV282" s="13" t="s">
        <v>88</v>
      </c>
      <c r="AW282" s="13" t="s">
        <v>39</v>
      </c>
      <c r="AX282" s="13" t="s">
        <v>78</v>
      </c>
      <c r="AY282" s="261" t="s">
        <v>129</v>
      </c>
    </row>
    <row r="283" s="15" customFormat="1">
      <c r="A283" s="15"/>
      <c r="B283" s="272"/>
      <c r="C283" s="273"/>
      <c r="D283" s="246" t="s">
        <v>141</v>
      </c>
      <c r="E283" s="274" t="s">
        <v>32</v>
      </c>
      <c r="F283" s="275" t="s">
        <v>160</v>
      </c>
      <c r="G283" s="273"/>
      <c r="H283" s="276">
        <v>17</v>
      </c>
      <c r="I283" s="277"/>
      <c r="J283" s="273"/>
      <c r="K283" s="273"/>
      <c r="L283" s="278"/>
      <c r="M283" s="279"/>
      <c r="N283" s="280"/>
      <c r="O283" s="280"/>
      <c r="P283" s="280"/>
      <c r="Q283" s="280"/>
      <c r="R283" s="280"/>
      <c r="S283" s="280"/>
      <c r="T283" s="28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82" t="s">
        <v>141</v>
      </c>
      <c r="AU283" s="282" t="s">
        <v>88</v>
      </c>
      <c r="AV283" s="15" t="s">
        <v>161</v>
      </c>
      <c r="AW283" s="15" t="s">
        <v>39</v>
      </c>
      <c r="AX283" s="15" t="s">
        <v>85</v>
      </c>
      <c r="AY283" s="282" t="s">
        <v>129</v>
      </c>
    </row>
    <row r="284" s="2" customFormat="1" ht="16.5" customHeight="1">
      <c r="A284" s="40"/>
      <c r="B284" s="41"/>
      <c r="C284" s="233" t="s">
        <v>303</v>
      </c>
      <c r="D284" s="233" t="s">
        <v>131</v>
      </c>
      <c r="E284" s="234" t="s">
        <v>304</v>
      </c>
      <c r="F284" s="235" t="s">
        <v>305</v>
      </c>
      <c r="G284" s="236" t="s">
        <v>134</v>
      </c>
      <c r="H284" s="237">
        <v>3</v>
      </c>
      <c r="I284" s="238"/>
      <c r="J284" s="239">
        <f>ROUND(I284*H284,2)</f>
        <v>0</v>
      </c>
      <c r="K284" s="235" t="s">
        <v>32</v>
      </c>
      <c r="L284" s="46"/>
      <c r="M284" s="240" t="s">
        <v>32</v>
      </c>
      <c r="N284" s="241" t="s">
        <v>49</v>
      </c>
      <c r="O284" s="86"/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44" t="s">
        <v>135</v>
      </c>
      <c r="AT284" s="244" t="s">
        <v>131</v>
      </c>
      <c r="AU284" s="244" t="s">
        <v>88</v>
      </c>
      <c r="AY284" s="18" t="s">
        <v>129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18" t="s">
        <v>85</v>
      </c>
      <c r="BK284" s="245">
        <f>ROUND(I284*H284,2)</f>
        <v>0</v>
      </c>
      <c r="BL284" s="18" t="s">
        <v>135</v>
      </c>
      <c r="BM284" s="244" t="s">
        <v>306</v>
      </c>
    </row>
    <row r="285" s="2" customFormat="1">
      <c r="A285" s="40"/>
      <c r="B285" s="41"/>
      <c r="C285" s="42"/>
      <c r="D285" s="246" t="s">
        <v>137</v>
      </c>
      <c r="E285" s="42"/>
      <c r="F285" s="247" t="s">
        <v>305</v>
      </c>
      <c r="G285" s="42"/>
      <c r="H285" s="42"/>
      <c r="I285" s="150"/>
      <c r="J285" s="42"/>
      <c r="K285" s="42"/>
      <c r="L285" s="46"/>
      <c r="M285" s="248"/>
      <c r="N285" s="24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8" t="s">
        <v>137</v>
      </c>
      <c r="AU285" s="18" t="s">
        <v>88</v>
      </c>
    </row>
    <row r="286" s="14" customFormat="1">
      <c r="A286" s="14"/>
      <c r="B286" s="262"/>
      <c r="C286" s="263"/>
      <c r="D286" s="246" t="s">
        <v>141</v>
      </c>
      <c r="E286" s="264" t="s">
        <v>32</v>
      </c>
      <c r="F286" s="265" t="s">
        <v>307</v>
      </c>
      <c r="G286" s="263"/>
      <c r="H286" s="264" t="s">
        <v>32</v>
      </c>
      <c r="I286" s="266"/>
      <c r="J286" s="263"/>
      <c r="K286" s="263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141</v>
      </c>
      <c r="AU286" s="271" t="s">
        <v>88</v>
      </c>
      <c r="AV286" s="14" t="s">
        <v>85</v>
      </c>
      <c r="AW286" s="14" t="s">
        <v>39</v>
      </c>
      <c r="AX286" s="14" t="s">
        <v>78</v>
      </c>
      <c r="AY286" s="271" t="s">
        <v>129</v>
      </c>
    </row>
    <row r="287" s="14" customFormat="1">
      <c r="A287" s="14"/>
      <c r="B287" s="262"/>
      <c r="C287" s="263"/>
      <c r="D287" s="246" t="s">
        <v>141</v>
      </c>
      <c r="E287" s="264" t="s">
        <v>32</v>
      </c>
      <c r="F287" s="265" t="s">
        <v>308</v>
      </c>
      <c r="G287" s="263"/>
      <c r="H287" s="264" t="s">
        <v>32</v>
      </c>
      <c r="I287" s="266"/>
      <c r="J287" s="263"/>
      <c r="K287" s="263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141</v>
      </c>
      <c r="AU287" s="271" t="s">
        <v>88</v>
      </c>
      <c r="AV287" s="14" t="s">
        <v>85</v>
      </c>
      <c r="AW287" s="14" t="s">
        <v>39</v>
      </c>
      <c r="AX287" s="14" t="s">
        <v>78</v>
      </c>
      <c r="AY287" s="271" t="s">
        <v>129</v>
      </c>
    </row>
    <row r="288" s="14" customFormat="1">
      <c r="A288" s="14"/>
      <c r="B288" s="262"/>
      <c r="C288" s="263"/>
      <c r="D288" s="246" t="s">
        <v>141</v>
      </c>
      <c r="E288" s="264" t="s">
        <v>32</v>
      </c>
      <c r="F288" s="265" t="s">
        <v>309</v>
      </c>
      <c r="G288" s="263"/>
      <c r="H288" s="264" t="s">
        <v>32</v>
      </c>
      <c r="I288" s="266"/>
      <c r="J288" s="263"/>
      <c r="K288" s="263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141</v>
      </c>
      <c r="AU288" s="271" t="s">
        <v>88</v>
      </c>
      <c r="AV288" s="14" t="s">
        <v>85</v>
      </c>
      <c r="AW288" s="14" t="s">
        <v>39</v>
      </c>
      <c r="AX288" s="14" t="s">
        <v>78</v>
      </c>
      <c r="AY288" s="271" t="s">
        <v>129</v>
      </c>
    </row>
    <row r="289" s="14" customFormat="1">
      <c r="A289" s="14"/>
      <c r="B289" s="262"/>
      <c r="C289" s="263"/>
      <c r="D289" s="246" t="s">
        <v>141</v>
      </c>
      <c r="E289" s="264" t="s">
        <v>32</v>
      </c>
      <c r="F289" s="265" t="s">
        <v>310</v>
      </c>
      <c r="G289" s="263"/>
      <c r="H289" s="264" t="s">
        <v>32</v>
      </c>
      <c r="I289" s="266"/>
      <c r="J289" s="263"/>
      <c r="K289" s="263"/>
      <c r="L289" s="267"/>
      <c r="M289" s="268"/>
      <c r="N289" s="269"/>
      <c r="O289" s="269"/>
      <c r="P289" s="269"/>
      <c r="Q289" s="269"/>
      <c r="R289" s="269"/>
      <c r="S289" s="269"/>
      <c r="T289" s="27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1" t="s">
        <v>141</v>
      </c>
      <c r="AU289" s="271" t="s">
        <v>88</v>
      </c>
      <c r="AV289" s="14" t="s">
        <v>85</v>
      </c>
      <c r="AW289" s="14" t="s">
        <v>39</v>
      </c>
      <c r="AX289" s="14" t="s">
        <v>78</v>
      </c>
      <c r="AY289" s="271" t="s">
        <v>129</v>
      </c>
    </row>
    <row r="290" s="14" customFormat="1">
      <c r="A290" s="14"/>
      <c r="B290" s="262"/>
      <c r="C290" s="263"/>
      <c r="D290" s="246" t="s">
        <v>141</v>
      </c>
      <c r="E290" s="264" t="s">
        <v>32</v>
      </c>
      <c r="F290" s="265" t="s">
        <v>311</v>
      </c>
      <c r="G290" s="263"/>
      <c r="H290" s="264" t="s">
        <v>32</v>
      </c>
      <c r="I290" s="266"/>
      <c r="J290" s="263"/>
      <c r="K290" s="263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141</v>
      </c>
      <c r="AU290" s="271" t="s">
        <v>88</v>
      </c>
      <c r="AV290" s="14" t="s">
        <v>85</v>
      </c>
      <c r="AW290" s="14" t="s">
        <v>39</v>
      </c>
      <c r="AX290" s="14" t="s">
        <v>78</v>
      </c>
      <c r="AY290" s="271" t="s">
        <v>129</v>
      </c>
    </row>
    <row r="291" s="14" customFormat="1">
      <c r="A291" s="14"/>
      <c r="B291" s="262"/>
      <c r="C291" s="263"/>
      <c r="D291" s="246" t="s">
        <v>141</v>
      </c>
      <c r="E291" s="264" t="s">
        <v>32</v>
      </c>
      <c r="F291" s="265" t="s">
        <v>312</v>
      </c>
      <c r="G291" s="263"/>
      <c r="H291" s="264" t="s">
        <v>32</v>
      </c>
      <c r="I291" s="266"/>
      <c r="J291" s="263"/>
      <c r="K291" s="263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141</v>
      </c>
      <c r="AU291" s="271" t="s">
        <v>88</v>
      </c>
      <c r="AV291" s="14" t="s">
        <v>85</v>
      </c>
      <c r="AW291" s="14" t="s">
        <v>39</v>
      </c>
      <c r="AX291" s="14" t="s">
        <v>78</v>
      </c>
      <c r="AY291" s="271" t="s">
        <v>129</v>
      </c>
    </row>
    <row r="292" s="14" customFormat="1">
      <c r="A292" s="14"/>
      <c r="B292" s="262"/>
      <c r="C292" s="263"/>
      <c r="D292" s="246" t="s">
        <v>141</v>
      </c>
      <c r="E292" s="264" t="s">
        <v>32</v>
      </c>
      <c r="F292" s="265" t="s">
        <v>313</v>
      </c>
      <c r="G292" s="263"/>
      <c r="H292" s="264" t="s">
        <v>32</v>
      </c>
      <c r="I292" s="266"/>
      <c r="J292" s="263"/>
      <c r="K292" s="263"/>
      <c r="L292" s="267"/>
      <c r="M292" s="268"/>
      <c r="N292" s="269"/>
      <c r="O292" s="269"/>
      <c r="P292" s="269"/>
      <c r="Q292" s="269"/>
      <c r="R292" s="269"/>
      <c r="S292" s="269"/>
      <c r="T292" s="27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1" t="s">
        <v>141</v>
      </c>
      <c r="AU292" s="271" t="s">
        <v>88</v>
      </c>
      <c r="AV292" s="14" t="s">
        <v>85</v>
      </c>
      <c r="AW292" s="14" t="s">
        <v>39</v>
      </c>
      <c r="AX292" s="14" t="s">
        <v>78</v>
      </c>
      <c r="AY292" s="271" t="s">
        <v>129</v>
      </c>
    </row>
    <row r="293" s="14" customFormat="1">
      <c r="A293" s="14"/>
      <c r="B293" s="262"/>
      <c r="C293" s="263"/>
      <c r="D293" s="246" t="s">
        <v>141</v>
      </c>
      <c r="E293" s="264" t="s">
        <v>32</v>
      </c>
      <c r="F293" s="265" t="s">
        <v>314</v>
      </c>
      <c r="G293" s="263"/>
      <c r="H293" s="264" t="s">
        <v>32</v>
      </c>
      <c r="I293" s="266"/>
      <c r="J293" s="263"/>
      <c r="K293" s="263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141</v>
      </c>
      <c r="AU293" s="271" t="s">
        <v>88</v>
      </c>
      <c r="AV293" s="14" t="s">
        <v>85</v>
      </c>
      <c r="AW293" s="14" t="s">
        <v>39</v>
      </c>
      <c r="AX293" s="14" t="s">
        <v>78</v>
      </c>
      <c r="AY293" s="271" t="s">
        <v>129</v>
      </c>
    </row>
    <row r="294" s="14" customFormat="1">
      <c r="A294" s="14"/>
      <c r="B294" s="262"/>
      <c r="C294" s="263"/>
      <c r="D294" s="246" t="s">
        <v>141</v>
      </c>
      <c r="E294" s="264" t="s">
        <v>32</v>
      </c>
      <c r="F294" s="265" t="s">
        <v>315</v>
      </c>
      <c r="G294" s="263"/>
      <c r="H294" s="264" t="s">
        <v>32</v>
      </c>
      <c r="I294" s="266"/>
      <c r="J294" s="263"/>
      <c r="K294" s="263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141</v>
      </c>
      <c r="AU294" s="271" t="s">
        <v>88</v>
      </c>
      <c r="AV294" s="14" t="s">
        <v>85</v>
      </c>
      <c r="AW294" s="14" t="s">
        <v>39</v>
      </c>
      <c r="AX294" s="14" t="s">
        <v>78</v>
      </c>
      <c r="AY294" s="271" t="s">
        <v>129</v>
      </c>
    </row>
    <row r="295" s="13" customFormat="1">
      <c r="A295" s="13"/>
      <c r="B295" s="251"/>
      <c r="C295" s="252"/>
      <c r="D295" s="246" t="s">
        <v>141</v>
      </c>
      <c r="E295" s="253" t="s">
        <v>32</v>
      </c>
      <c r="F295" s="254" t="s">
        <v>316</v>
      </c>
      <c r="G295" s="252"/>
      <c r="H295" s="255">
        <v>2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141</v>
      </c>
      <c r="AU295" s="261" t="s">
        <v>88</v>
      </c>
      <c r="AV295" s="13" t="s">
        <v>88</v>
      </c>
      <c r="AW295" s="13" t="s">
        <v>39</v>
      </c>
      <c r="AX295" s="13" t="s">
        <v>78</v>
      </c>
      <c r="AY295" s="261" t="s">
        <v>129</v>
      </c>
    </row>
    <row r="296" s="13" customFormat="1">
      <c r="A296" s="13"/>
      <c r="B296" s="251"/>
      <c r="C296" s="252"/>
      <c r="D296" s="246" t="s">
        <v>141</v>
      </c>
      <c r="E296" s="253" t="s">
        <v>32</v>
      </c>
      <c r="F296" s="254" t="s">
        <v>218</v>
      </c>
      <c r="G296" s="252"/>
      <c r="H296" s="255">
        <v>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1" t="s">
        <v>141</v>
      </c>
      <c r="AU296" s="261" t="s">
        <v>88</v>
      </c>
      <c r="AV296" s="13" t="s">
        <v>88</v>
      </c>
      <c r="AW296" s="13" t="s">
        <v>39</v>
      </c>
      <c r="AX296" s="13" t="s">
        <v>78</v>
      </c>
      <c r="AY296" s="261" t="s">
        <v>129</v>
      </c>
    </row>
    <row r="297" s="15" customFormat="1">
      <c r="A297" s="15"/>
      <c r="B297" s="272"/>
      <c r="C297" s="273"/>
      <c r="D297" s="246" t="s">
        <v>141</v>
      </c>
      <c r="E297" s="274" t="s">
        <v>32</v>
      </c>
      <c r="F297" s="275" t="s">
        <v>160</v>
      </c>
      <c r="G297" s="273"/>
      <c r="H297" s="276">
        <v>3</v>
      </c>
      <c r="I297" s="277"/>
      <c r="J297" s="273"/>
      <c r="K297" s="273"/>
      <c r="L297" s="278"/>
      <c r="M297" s="279"/>
      <c r="N297" s="280"/>
      <c r="O297" s="280"/>
      <c r="P297" s="280"/>
      <c r="Q297" s="280"/>
      <c r="R297" s="280"/>
      <c r="S297" s="280"/>
      <c r="T297" s="281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82" t="s">
        <v>141</v>
      </c>
      <c r="AU297" s="282" t="s">
        <v>88</v>
      </c>
      <c r="AV297" s="15" t="s">
        <v>161</v>
      </c>
      <c r="AW297" s="15" t="s">
        <v>39</v>
      </c>
      <c r="AX297" s="15" t="s">
        <v>85</v>
      </c>
      <c r="AY297" s="282" t="s">
        <v>129</v>
      </c>
    </row>
    <row r="298" s="2" customFormat="1" ht="16.5" customHeight="1">
      <c r="A298" s="40"/>
      <c r="B298" s="41"/>
      <c r="C298" s="233" t="s">
        <v>317</v>
      </c>
      <c r="D298" s="233" t="s">
        <v>131</v>
      </c>
      <c r="E298" s="234" t="s">
        <v>318</v>
      </c>
      <c r="F298" s="235" t="s">
        <v>319</v>
      </c>
      <c r="G298" s="236" t="s">
        <v>134</v>
      </c>
      <c r="H298" s="237">
        <v>2</v>
      </c>
      <c r="I298" s="238"/>
      <c r="J298" s="239">
        <f>ROUND(I298*H298,2)</f>
        <v>0</v>
      </c>
      <c r="K298" s="235" t="s">
        <v>32</v>
      </c>
      <c r="L298" s="46"/>
      <c r="M298" s="240" t="s">
        <v>32</v>
      </c>
      <c r="N298" s="241" t="s">
        <v>49</v>
      </c>
      <c r="O298" s="86"/>
      <c r="P298" s="242">
        <f>O298*H298</f>
        <v>0</v>
      </c>
      <c r="Q298" s="242">
        <v>0</v>
      </c>
      <c r="R298" s="242">
        <f>Q298*H298</f>
        <v>0</v>
      </c>
      <c r="S298" s="242">
        <v>0</v>
      </c>
      <c r="T298" s="243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4" t="s">
        <v>135</v>
      </c>
      <c r="AT298" s="244" t="s">
        <v>131</v>
      </c>
      <c r="AU298" s="244" t="s">
        <v>88</v>
      </c>
      <c r="AY298" s="18" t="s">
        <v>129</v>
      </c>
      <c r="BE298" s="245">
        <f>IF(N298="základní",J298,0)</f>
        <v>0</v>
      </c>
      <c r="BF298" s="245">
        <f>IF(N298="snížená",J298,0)</f>
        <v>0</v>
      </c>
      <c r="BG298" s="245">
        <f>IF(N298="zákl. přenesená",J298,0)</f>
        <v>0</v>
      </c>
      <c r="BH298" s="245">
        <f>IF(N298="sníž. přenesená",J298,0)</f>
        <v>0</v>
      </c>
      <c r="BI298" s="245">
        <f>IF(N298="nulová",J298,0)</f>
        <v>0</v>
      </c>
      <c r="BJ298" s="18" t="s">
        <v>85</v>
      </c>
      <c r="BK298" s="245">
        <f>ROUND(I298*H298,2)</f>
        <v>0</v>
      </c>
      <c r="BL298" s="18" t="s">
        <v>135</v>
      </c>
      <c r="BM298" s="244" t="s">
        <v>320</v>
      </c>
    </row>
    <row r="299" s="2" customFormat="1">
      <c r="A299" s="40"/>
      <c r="B299" s="41"/>
      <c r="C299" s="42"/>
      <c r="D299" s="246" t="s">
        <v>137</v>
      </c>
      <c r="E299" s="42"/>
      <c r="F299" s="247" t="s">
        <v>319</v>
      </c>
      <c r="G299" s="42"/>
      <c r="H299" s="42"/>
      <c r="I299" s="150"/>
      <c r="J299" s="42"/>
      <c r="K299" s="42"/>
      <c r="L299" s="46"/>
      <c r="M299" s="248"/>
      <c r="N299" s="249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137</v>
      </c>
      <c r="AU299" s="18" t="s">
        <v>88</v>
      </c>
    </row>
    <row r="300" s="14" customFormat="1">
      <c r="A300" s="14"/>
      <c r="B300" s="262"/>
      <c r="C300" s="263"/>
      <c r="D300" s="246" t="s">
        <v>141</v>
      </c>
      <c r="E300" s="264" t="s">
        <v>32</v>
      </c>
      <c r="F300" s="265" t="s">
        <v>321</v>
      </c>
      <c r="G300" s="263"/>
      <c r="H300" s="264" t="s">
        <v>32</v>
      </c>
      <c r="I300" s="266"/>
      <c r="J300" s="263"/>
      <c r="K300" s="263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141</v>
      </c>
      <c r="AU300" s="271" t="s">
        <v>88</v>
      </c>
      <c r="AV300" s="14" t="s">
        <v>85</v>
      </c>
      <c r="AW300" s="14" t="s">
        <v>39</v>
      </c>
      <c r="AX300" s="14" t="s">
        <v>78</v>
      </c>
      <c r="AY300" s="271" t="s">
        <v>129</v>
      </c>
    </row>
    <row r="301" s="14" customFormat="1">
      <c r="A301" s="14"/>
      <c r="B301" s="262"/>
      <c r="C301" s="263"/>
      <c r="D301" s="246" t="s">
        <v>141</v>
      </c>
      <c r="E301" s="264" t="s">
        <v>32</v>
      </c>
      <c r="F301" s="265" t="s">
        <v>322</v>
      </c>
      <c r="G301" s="263"/>
      <c r="H301" s="264" t="s">
        <v>32</v>
      </c>
      <c r="I301" s="266"/>
      <c r="J301" s="263"/>
      <c r="K301" s="263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141</v>
      </c>
      <c r="AU301" s="271" t="s">
        <v>88</v>
      </c>
      <c r="AV301" s="14" t="s">
        <v>85</v>
      </c>
      <c r="AW301" s="14" t="s">
        <v>39</v>
      </c>
      <c r="AX301" s="14" t="s">
        <v>78</v>
      </c>
      <c r="AY301" s="271" t="s">
        <v>129</v>
      </c>
    </row>
    <row r="302" s="14" customFormat="1">
      <c r="A302" s="14"/>
      <c r="B302" s="262"/>
      <c r="C302" s="263"/>
      <c r="D302" s="246" t="s">
        <v>141</v>
      </c>
      <c r="E302" s="264" t="s">
        <v>32</v>
      </c>
      <c r="F302" s="265" t="s">
        <v>323</v>
      </c>
      <c r="G302" s="263"/>
      <c r="H302" s="264" t="s">
        <v>32</v>
      </c>
      <c r="I302" s="266"/>
      <c r="J302" s="263"/>
      <c r="K302" s="263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141</v>
      </c>
      <c r="AU302" s="271" t="s">
        <v>88</v>
      </c>
      <c r="AV302" s="14" t="s">
        <v>85</v>
      </c>
      <c r="AW302" s="14" t="s">
        <v>39</v>
      </c>
      <c r="AX302" s="14" t="s">
        <v>78</v>
      </c>
      <c r="AY302" s="271" t="s">
        <v>129</v>
      </c>
    </row>
    <row r="303" s="14" customFormat="1">
      <c r="A303" s="14"/>
      <c r="B303" s="262"/>
      <c r="C303" s="263"/>
      <c r="D303" s="246" t="s">
        <v>141</v>
      </c>
      <c r="E303" s="264" t="s">
        <v>32</v>
      </c>
      <c r="F303" s="265" t="s">
        <v>324</v>
      </c>
      <c r="G303" s="263"/>
      <c r="H303" s="264" t="s">
        <v>32</v>
      </c>
      <c r="I303" s="266"/>
      <c r="J303" s="263"/>
      <c r="K303" s="263"/>
      <c r="L303" s="267"/>
      <c r="M303" s="268"/>
      <c r="N303" s="269"/>
      <c r="O303" s="269"/>
      <c r="P303" s="269"/>
      <c r="Q303" s="269"/>
      <c r="R303" s="269"/>
      <c r="S303" s="269"/>
      <c r="T303" s="27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1" t="s">
        <v>141</v>
      </c>
      <c r="AU303" s="271" t="s">
        <v>88</v>
      </c>
      <c r="AV303" s="14" t="s">
        <v>85</v>
      </c>
      <c r="AW303" s="14" t="s">
        <v>39</v>
      </c>
      <c r="AX303" s="14" t="s">
        <v>78</v>
      </c>
      <c r="AY303" s="271" t="s">
        <v>129</v>
      </c>
    </row>
    <row r="304" s="14" customFormat="1">
      <c r="A304" s="14"/>
      <c r="B304" s="262"/>
      <c r="C304" s="263"/>
      <c r="D304" s="246" t="s">
        <v>141</v>
      </c>
      <c r="E304" s="264" t="s">
        <v>32</v>
      </c>
      <c r="F304" s="265" t="s">
        <v>325</v>
      </c>
      <c r="G304" s="263"/>
      <c r="H304" s="264" t="s">
        <v>32</v>
      </c>
      <c r="I304" s="266"/>
      <c r="J304" s="263"/>
      <c r="K304" s="263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141</v>
      </c>
      <c r="AU304" s="271" t="s">
        <v>88</v>
      </c>
      <c r="AV304" s="14" t="s">
        <v>85</v>
      </c>
      <c r="AW304" s="14" t="s">
        <v>39</v>
      </c>
      <c r="AX304" s="14" t="s">
        <v>78</v>
      </c>
      <c r="AY304" s="271" t="s">
        <v>129</v>
      </c>
    </row>
    <row r="305" s="14" customFormat="1">
      <c r="A305" s="14"/>
      <c r="B305" s="262"/>
      <c r="C305" s="263"/>
      <c r="D305" s="246" t="s">
        <v>141</v>
      </c>
      <c r="E305" s="264" t="s">
        <v>32</v>
      </c>
      <c r="F305" s="265" t="s">
        <v>326</v>
      </c>
      <c r="G305" s="263"/>
      <c r="H305" s="264" t="s">
        <v>32</v>
      </c>
      <c r="I305" s="266"/>
      <c r="J305" s="263"/>
      <c r="K305" s="263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141</v>
      </c>
      <c r="AU305" s="271" t="s">
        <v>88</v>
      </c>
      <c r="AV305" s="14" t="s">
        <v>85</v>
      </c>
      <c r="AW305" s="14" t="s">
        <v>39</v>
      </c>
      <c r="AX305" s="14" t="s">
        <v>78</v>
      </c>
      <c r="AY305" s="271" t="s">
        <v>129</v>
      </c>
    </row>
    <row r="306" s="14" customFormat="1">
      <c r="A306" s="14"/>
      <c r="B306" s="262"/>
      <c r="C306" s="263"/>
      <c r="D306" s="246" t="s">
        <v>141</v>
      </c>
      <c r="E306" s="264" t="s">
        <v>32</v>
      </c>
      <c r="F306" s="265" t="s">
        <v>327</v>
      </c>
      <c r="G306" s="263"/>
      <c r="H306" s="264" t="s">
        <v>32</v>
      </c>
      <c r="I306" s="266"/>
      <c r="J306" s="263"/>
      <c r="K306" s="263"/>
      <c r="L306" s="267"/>
      <c r="M306" s="268"/>
      <c r="N306" s="269"/>
      <c r="O306" s="269"/>
      <c r="P306" s="269"/>
      <c r="Q306" s="269"/>
      <c r="R306" s="269"/>
      <c r="S306" s="269"/>
      <c r="T306" s="27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1" t="s">
        <v>141</v>
      </c>
      <c r="AU306" s="271" t="s">
        <v>88</v>
      </c>
      <c r="AV306" s="14" t="s">
        <v>85</v>
      </c>
      <c r="AW306" s="14" t="s">
        <v>39</v>
      </c>
      <c r="AX306" s="14" t="s">
        <v>78</v>
      </c>
      <c r="AY306" s="271" t="s">
        <v>129</v>
      </c>
    </row>
    <row r="307" s="14" customFormat="1">
      <c r="A307" s="14"/>
      <c r="B307" s="262"/>
      <c r="C307" s="263"/>
      <c r="D307" s="246" t="s">
        <v>141</v>
      </c>
      <c r="E307" s="264" t="s">
        <v>32</v>
      </c>
      <c r="F307" s="265" t="s">
        <v>328</v>
      </c>
      <c r="G307" s="263"/>
      <c r="H307" s="264" t="s">
        <v>32</v>
      </c>
      <c r="I307" s="266"/>
      <c r="J307" s="263"/>
      <c r="K307" s="263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141</v>
      </c>
      <c r="AU307" s="271" t="s">
        <v>88</v>
      </c>
      <c r="AV307" s="14" t="s">
        <v>85</v>
      </c>
      <c r="AW307" s="14" t="s">
        <v>39</v>
      </c>
      <c r="AX307" s="14" t="s">
        <v>78</v>
      </c>
      <c r="AY307" s="271" t="s">
        <v>129</v>
      </c>
    </row>
    <row r="308" s="14" customFormat="1">
      <c r="A308" s="14"/>
      <c r="B308" s="262"/>
      <c r="C308" s="263"/>
      <c r="D308" s="246" t="s">
        <v>141</v>
      </c>
      <c r="E308" s="264" t="s">
        <v>32</v>
      </c>
      <c r="F308" s="265" t="s">
        <v>329</v>
      </c>
      <c r="G308" s="263"/>
      <c r="H308" s="264" t="s">
        <v>32</v>
      </c>
      <c r="I308" s="266"/>
      <c r="J308" s="263"/>
      <c r="K308" s="263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141</v>
      </c>
      <c r="AU308" s="271" t="s">
        <v>88</v>
      </c>
      <c r="AV308" s="14" t="s">
        <v>85</v>
      </c>
      <c r="AW308" s="14" t="s">
        <v>39</v>
      </c>
      <c r="AX308" s="14" t="s">
        <v>78</v>
      </c>
      <c r="AY308" s="271" t="s">
        <v>129</v>
      </c>
    </row>
    <row r="309" s="14" customFormat="1">
      <c r="A309" s="14"/>
      <c r="B309" s="262"/>
      <c r="C309" s="263"/>
      <c r="D309" s="246" t="s">
        <v>141</v>
      </c>
      <c r="E309" s="264" t="s">
        <v>32</v>
      </c>
      <c r="F309" s="265" t="s">
        <v>212</v>
      </c>
      <c r="G309" s="263"/>
      <c r="H309" s="264" t="s">
        <v>32</v>
      </c>
      <c r="I309" s="266"/>
      <c r="J309" s="263"/>
      <c r="K309" s="263"/>
      <c r="L309" s="267"/>
      <c r="M309" s="268"/>
      <c r="N309" s="269"/>
      <c r="O309" s="269"/>
      <c r="P309" s="269"/>
      <c r="Q309" s="269"/>
      <c r="R309" s="269"/>
      <c r="S309" s="269"/>
      <c r="T309" s="27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71" t="s">
        <v>141</v>
      </c>
      <c r="AU309" s="271" t="s">
        <v>88</v>
      </c>
      <c r="AV309" s="14" t="s">
        <v>85</v>
      </c>
      <c r="AW309" s="14" t="s">
        <v>39</v>
      </c>
      <c r="AX309" s="14" t="s">
        <v>78</v>
      </c>
      <c r="AY309" s="271" t="s">
        <v>129</v>
      </c>
    </row>
    <row r="310" s="14" customFormat="1">
      <c r="A310" s="14"/>
      <c r="B310" s="262"/>
      <c r="C310" s="263"/>
      <c r="D310" s="246" t="s">
        <v>141</v>
      </c>
      <c r="E310" s="264" t="s">
        <v>32</v>
      </c>
      <c r="F310" s="265" t="s">
        <v>330</v>
      </c>
      <c r="G310" s="263"/>
      <c r="H310" s="264" t="s">
        <v>32</v>
      </c>
      <c r="I310" s="266"/>
      <c r="J310" s="263"/>
      <c r="K310" s="263"/>
      <c r="L310" s="267"/>
      <c r="M310" s="268"/>
      <c r="N310" s="269"/>
      <c r="O310" s="269"/>
      <c r="P310" s="269"/>
      <c r="Q310" s="269"/>
      <c r="R310" s="269"/>
      <c r="S310" s="269"/>
      <c r="T310" s="27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1" t="s">
        <v>141</v>
      </c>
      <c r="AU310" s="271" t="s">
        <v>88</v>
      </c>
      <c r="AV310" s="14" t="s">
        <v>85</v>
      </c>
      <c r="AW310" s="14" t="s">
        <v>39</v>
      </c>
      <c r="AX310" s="14" t="s">
        <v>78</v>
      </c>
      <c r="AY310" s="271" t="s">
        <v>129</v>
      </c>
    </row>
    <row r="311" s="14" customFormat="1">
      <c r="A311" s="14"/>
      <c r="B311" s="262"/>
      <c r="C311" s="263"/>
      <c r="D311" s="246" t="s">
        <v>141</v>
      </c>
      <c r="E311" s="264" t="s">
        <v>32</v>
      </c>
      <c r="F311" s="265" t="s">
        <v>159</v>
      </c>
      <c r="G311" s="263"/>
      <c r="H311" s="264" t="s">
        <v>32</v>
      </c>
      <c r="I311" s="266"/>
      <c r="J311" s="263"/>
      <c r="K311" s="263"/>
      <c r="L311" s="267"/>
      <c r="M311" s="268"/>
      <c r="N311" s="269"/>
      <c r="O311" s="269"/>
      <c r="P311" s="269"/>
      <c r="Q311" s="269"/>
      <c r="R311" s="269"/>
      <c r="S311" s="269"/>
      <c r="T311" s="27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1" t="s">
        <v>141</v>
      </c>
      <c r="AU311" s="271" t="s">
        <v>88</v>
      </c>
      <c r="AV311" s="14" t="s">
        <v>85</v>
      </c>
      <c r="AW311" s="14" t="s">
        <v>39</v>
      </c>
      <c r="AX311" s="14" t="s">
        <v>78</v>
      </c>
      <c r="AY311" s="271" t="s">
        <v>129</v>
      </c>
    </row>
    <row r="312" s="13" customFormat="1">
      <c r="A312" s="13"/>
      <c r="B312" s="251"/>
      <c r="C312" s="252"/>
      <c r="D312" s="246" t="s">
        <v>141</v>
      </c>
      <c r="E312" s="253" t="s">
        <v>32</v>
      </c>
      <c r="F312" s="254" t="s">
        <v>216</v>
      </c>
      <c r="G312" s="252"/>
      <c r="H312" s="255">
        <v>1</v>
      </c>
      <c r="I312" s="256"/>
      <c r="J312" s="252"/>
      <c r="K312" s="252"/>
      <c r="L312" s="257"/>
      <c r="M312" s="258"/>
      <c r="N312" s="259"/>
      <c r="O312" s="259"/>
      <c r="P312" s="259"/>
      <c r="Q312" s="259"/>
      <c r="R312" s="259"/>
      <c r="S312" s="259"/>
      <c r="T312" s="26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1" t="s">
        <v>141</v>
      </c>
      <c r="AU312" s="261" t="s">
        <v>88</v>
      </c>
      <c r="AV312" s="13" t="s">
        <v>88</v>
      </c>
      <c r="AW312" s="13" t="s">
        <v>39</v>
      </c>
      <c r="AX312" s="13" t="s">
        <v>78</v>
      </c>
      <c r="AY312" s="261" t="s">
        <v>129</v>
      </c>
    </row>
    <row r="313" s="13" customFormat="1">
      <c r="A313" s="13"/>
      <c r="B313" s="251"/>
      <c r="C313" s="252"/>
      <c r="D313" s="246" t="s">
        <v>141</v>
      </c>
      <c r="E313" s="253" t="s">
        <v>32</v>
      </c>
      <c r="F313" s="254" t="s">
        <v>218</v>
      </c>
      <c r="G313" s="252"/>
      <c r="H313" s="255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141</v>
      </c>
      <c r="AU313" s="261" t="s">
        <v>88</v>
      </c>
      <c r="AV313" s="13" t="s">
        <v>88</v>
      </c>
      <c r="AW313" s="13" t="s">
        <v>39</v>
      </c>
      <c r="AX313" s="13" t="s">
        <v>78</v>
      </c>
      <c r="AY313" s="261" t="s">
        <v>129</v>
      </c>
    </row>
    <row r="314" s="15" customFormat="1">
      <c r="A314" s="15"/>
      <c r="B314" s="272"/>
      <c r="C314" s="273"/>
      <c r="D314" s="246" t="s">
        <v>141</v>
      </c>
      <c r="E314" s="274" t="s">
        <v>32</v>
      </c>
      <c r="F314" s="275" t="s">
        <v>160</v>
      </c>
      <c r="G314" s="273"/>
      <c r="H314" s="276">
        <v>2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82" t="s">
        <v>141</v>
      </c>
      <c r="AU314" s="282" t="s">
        <v>88</v>
      </c>
      <c r="AV314" s="15" t="s">
        <v>161</v>
      </c>
      <c r="AW314" s="15" t="s">
        <v>39</v>
      </c>
      <c r="AX314" s="15" t="s">
        <v>85</v>
      </c>
      <c r="AY314" s="282" t="s">
        <v>129</v>
      </c>
    </row>
    <row r="315" s="2" customFormat="1" ht="16.5" customHeight="1">
      <c r="A315" s="40"/>
      <c r="B315" s="41"/>
      <c r="C315" s="233" t="s">
        <v>21</v>
      </c>
      <c r="D315" s="233" t="s">
        <v>131</v>
      </c>
      <c r="E315" s="234" t="s">
        <v>331</v>
      </c>
      <c r="F315" s="235" t="s">
        <v>332</v>
      </c>
      <c r="G315" s="236" t="s">
        <v>134</v>
      </c>
      <c r="H315" s="237">
        <v>8</v>
      </c>
      <c r="I315" s="238"/>
      <c r="J315" s="239">
        <f>ROUND(I315*H315,2)</f>
        <v>0</v>
      </c>
      <c r="K315" s="235" t="s">
        <v>32</v>
      </c>
      <c r="L315" s="46"/>
      <c r="M315" s="240" t="s">
        <v>32</v>
      </c>
      <c r="N315" s="241" t="s">
        <v>49</v>
      </c>
      <c r="O315" s="86"/>
      <c r="P315" s="242">
        <f>O315*H315</f>
        <v>0</v>
      </c>
      <c r="Q315" s="242">
        <v>0</v>
      </c>
      <c r="R315" s="242">
        <f>Q315*H315</f>
        <v>0</v>
      </c>
      <c r="S315" s="242">
        <v>0</v>
      </c>
      <c r="T315" s="243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4" t="s">
        <v>135</v>
      </c>
      <c r="AT315" s="244" t="s">
        <v>131</v>
      </c>
      <c r="AU315" s="244" t="s">
        <v>88</v>
      </c>
      <c r="AY315" s="18" t="s">
        <v>129</v>
      </c>
      <c r="BE315" s="245">
        <f>IF(N315="základní",J315,0)</f>
        <v>0</v>
      </c>
      <c r="BF315" s="245">
        <f>IF(N315="snížená",J315,0)</f>
        <v>0</v>
      </c>
      <c r="BG315" s="245">
        <f>IF(N315="zákl. přenesená",J315,0)</f>
        <v>0</v>
      </c>
      <c r="BH315" s="245">
        <f>IF(N315="sníž. přenesená",J315,0)</f>
        <v>0</v>
      </c>
      <c r="BI315" s="245">
        <f>IF(N315="nulová",J315,0)</f>
        <v>0</v>
      </c>
      <c r="BJ315" s="18" t="s">
        <v>85</v>
      </c>
      <c r="BK315" s="245">
        <f>ROUND(I315*H315,2)</f>
        <v>0</v>
      </c>
      <c r="BL315" s="18" t="s">
        <v>135</v>
      </c>
      <c r="BM315" s="244" t="s">
        <v>333</v>
      </c>
    </row>
    <row r="316" s="2" customFormat="1">
      <c r="A316" s="40"/>
      <c r="B316" s="41"/>
      <c r="C316" s="42"/>
      <c r="D316" s="246" t="s">
        <v>137</v>
      </c>
      <c r="E316" s="42"/>
      <c r="F316" s="247" t="s">
        <v>332</v>
      </c>
      <c r="G316" s="42"/>
      <c r="H316" s="42"/>
      <c r="I316" s="150"/>
      <c r="J316" s="42"/>
      <c r="K316" s="42"/>
      <c r="L316" s="46"/>
      <c r="M316" s="248"/>
      <c r="N316" s="249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8" t="s">
        <v>137</v>
      </c>
      <c r="AU316" s="18" t="s">
        <v>88</v>
      </c>
    </row>
    <row r="317" s="14" customFormat="1">
      <c r="A317" s="14"/>
      <c r="B317" s="262"/>
      <c r="C317" s="263"/>
      <c r="D317" s="246" t="s">
        <v>141</v>
      </c>
      <c r="E317" s="264" t="s">
        <v>32</v>
      </c>
      <c r="F317" s="265" t="s">
        <v>179</v>
      </c>
      <c r="G317" s="263"/>
      <c r="H317" s="264" t="s">
        <v>32</v>
      </c>
      <c r="I317" s="266"/>
      <c r="J317" s="263"/>
      <c r="K317" s="263"/>
      <c r="L317" s="267"/>
      <c r="M317" s="268"/>
      <c r="N317" s="269"/>
      <c r="O317" s="269"/>
      <c r="P317" s="269"/>
      <c r="Q317" s="269"/>
      <c r="R317" s="269"/>
      <c r="S317" s="269"/>
      <c r="T317" s="27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1" t="s">
        <v>141</v>
      </c>
      <c r="AU317" s="271" t="s">
        <v>88</v>
      </c>
      <c r="AV317" s="14" t="s">
        <v>85</v>
      </c>
      <c r="AW317" s="14" t="s">
        <v>39</v>
      </c>
      <c r="AX317" s="14" t="s">
        <v>78</v>
      </c>
      <c r="AY317" s="271" t="s">
        <v>129</v>
      </c>
    </row>
    <row r="318" s="14" customFormat="1">
      <c r="A318" s="14"/>
      <c r="B318" s="262"/>
      <c r="C318" s="263"/>
      <c r="D318" s="246" t="s">
        <v>141</v>
      </c>
      <c r="E318" s="264" t="s">
        <v>32</v>
      </c>
      <c r="F318" s="265" t="s">
        <v>144</v>
      </c>
      <c r="G318" s="263"/>
      <c r="H318" s="264" t="s">
        <v>32</v>
      </c>
      <c r="I318" s="266"/>
      <c r="J318" s="263"/>
      <c r="K318" s="263"/>
      <c r="L318" s="267"/>
      <c r="M318" s="268"/>
      <c r="N318" s="269"/>
      <c r="O318" s="269"/>
      <c r="P318" s="269"/>
      <c r="Q318" s="269"/>
      <c r="R318" s="269"/>
      <c r="S318" s="269"/>
      <c r="T318" s="27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1" t="s">
        <v>141</v>
      </c>
      <c r="AU318" s="271" t="s">
        <v>88</v>
      </c>
      <c r="AV318" s="14" t="s">
        <v>85</v>
      </c>
      <c r="AW318" s="14" t="s">
        <v>39</v>
      </c>
      <c r="AX318" s="14" t="s">
        <v>78</v>
      </c>
      <c r="AY318" s="271" t="s">
        <v>129</v>
      </c>
    </row>
    <row r="319" s="14" customFormat="1">
      <c r="A319" s="14"/>
      <c r="B319" s="262"/>
      <c r="C319" s="263"/>
      <c r="D319" s="246" t="s">
        <v>141</v>
      </c>
      <c r="E319" s="264" t="s">
        <v>32</v>
      </c>
      <c r="F319" s="265" t="s">
        <v>145</v>
      </c>
      <c r="G319" s="263"/>
      <c r="H319" s="264" t="s">
        <v>32</v>
      </c>
      <c r="I319" s="266"/>
      <c r="J319" s="263"/>
      <c r="K319" s="263"/>
      <c r="L319" s="267"/>
      <c r="M319" s="268"/>
      <c r="N319" s="269"/>
      <c r="O319" s="269"/>
      <c r="P319" s="269"/>
      <c r="Q319" s="269"/>
      <c r="R319" s="269"/>
      <c r="S319" s="269"/>
      <c r="T319" s="27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1" t="s">
        <v>141</v>
      </c>
      <c r="AU319" s="271" t="s">
        <v>88</v>
      </c>
      <c r="AV319" s="14" t="s">
        <v>85</v>
      </c>
      <c r="AW319" s="14" t="s">
        <v>39</v>
      </c>
      <c r="AX319" s="14" t="s">
        <v>78</v>
      </c>
      <c r="AY319" s="271" t="s">
        <v>129</v>
      </c>
    </row>
    <row r="320" s="14" customFormat="1">
      <c r="A320" s="14"/>
      <c r="B320" s="262"/>
      <c r="C320" s="263"/>
      <c r="D320" s="246" t="s">
        <v>141</v>
      </c>
      <c r="E320" s="264" t="s">
        <v>32</v>
      </c>
      <c r="F320" s="265" t="s">
        <v>146</v>
      </c>
      <c r="G320" s="263"/>
      <c r="H320" s="264" t="s">
        <v>32</v>
      </c>
      <c r="I320" s="266"/>
      <c r="J320" s="263"/>
      <c r="K320" s="263"/>
      <c r="L320" s="267"/>
      <c r="M320" s="268"/>
      <c r="N320" s="269"/>
      <c r="O320" s="269"/>
      <c r="P320" s="269"/>
      <c r="Q320" s="269"/>
      <c r="R320" s="269"/>
      <c r="S320" s="269"/>
      <c r="T320" s="27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1" t="s">
        <v>141</v>
      </c>
      <c r="AU320" s="271" t="s">
        <v>88</v>
      </c>
      <c r="AV320" s="14" t="s">
        <v>85</v>
      </c>
      <c r="AW320" s="14" t="s">
        <v>39</v>
      </c>
      <c r="AX320" s="14" t="s">
        <v>78</v>
      </c>
      <c r="AY320" s="271" t="s">
        <v>129</v>
      </c>
    </row>
    <row r="321" s="14" customFormat="1">
      <c r="A321" s="14"/>
      <c r="B321" s="262"/>
      <c r="C321" s="263"/>
      <c r="D321" s="246" t="s">
        <v>141</v>
      </c>
      <c r="E321" s="264" t="s">
        <v>32</v>
      </c>
      <c r="F321" s="265" t="s">
        <v>147</v>
      </c>
      <c r="G321" s="263"/>
      <c r="H321" s="264" t="s">
        <v>32</v>
      </c>
      <c r="I321" s="266"/>
      <c r="J321" s="263"/>
      <c r="K321" s="263"/>
      <c r="L321" s="267"/>
      <c r="M321" s="268"/>
      <c r="N321" s="269"/>
      <c r="O321" s="269"/>
      <c r="P321" s="269"/>
      <c r="Q321" s="269"/>
      <c r="R321" s="269"/>
      <c r="S321" s="269"/>
      <c r="T321" s="27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1" t="s">
        <v>141</v>
      </c>
      <c r="AU321" s="271" t="s">
        <v>88</v>
      </c>
      <c r="AV321" s="14" t="s">
        <v>85</v>
      </c>
      <c r="AW321" s="14" t="s">
        <v>39</v>
      </c>
      <c r="AX321" s="14" t="s">
        <v>78</v>
      </c>
      <c r="AY321" s="271" t="s">
        <v>129</v>
      </c>
    </row>
    <row r="322" s="14" customFormat="1">
      <c r="A322" s="14"/>
      <c r="B322" s="262"/>
      <c r="C322" s="263"/>
      <c r="D322" s="246" t="s">
        <v>141</v>
      </c>
      <c r="E322" s="264" t="s">
        <v>32</v>
      </c>
      <c r="F322" s="265" t="s">
        <v>148</v>
      </c>
      <c r="G322" s="263"/>
      <c r="H322" s="264" t="s">
        <v>32</v>
      </c>
      <c r="I322" s="266"/>
      <c r="J322" s="263"/>
      <c r="K322" s="263"/>
      <c r="L322" s="267"/>
      <c r="M322" s="268"/>
      <c r="N322" s="269"/>
      <c r="O322" s="269"/>
      <c r="P322" s="269"/>
      <c r="Q322" s="269"/>
      <c r="R322" s="269"/>
      <c r="S322" s="269"/>
      <c r="T322" s="27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71" t="s">
        <v>141</v>
      </c>
      <c r="AU322" s="271" t="s">
        <v>88</v>
      </c>
      <c r="AV322" s="14" t="s">
        <v>85</v>
      </c>
      <c r="AW322" s="14" t="s">
        <v>39</v>
      </c>
      <c r="AX322" s="14" t="s">
        <v>78</v>
      </c>
      <c r="AY322" s="271" t="s">
        <v>129</v>
      </c>
    </row>
    <row r="323" s="14" customFormat="1">
      <c r="A323" s="14"/>
      <c r="B323" s="262"/>
      <c r="C323" s="263"/>
      <c r="D323" s="246" t="s">
        <v>141</v>
      </c>
      <c r="E323" s="264" t="s">
        <v>32</v>
      </c>
      <c r="F323" s="265" t="s">
        <v>149</v>
      </c>
      <c r="G323" s="263"/>
      <c r="H323" s="264" t="s">
        <v>32</v>
      </c>
      <c r="I323" s="266"/>
      <c r="J323" s="263"/>
      <c r="K323" s="263"/>
      <c r="L323" s="267"/>
      <c r="M323" s="268"/>
      <c r="N323" s="269"/>
      <c r="O323" s="269"/>
      <c r="P323" s="269"/>
      <c r="Q323" s="269"/>
      <c r="R323" s="269"/>
      <c r="S323" s="269"/>
      <c r="T323" s="27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71" t="s">
        <v>141</v>
      </c>
      <c r="AU323" s="271" t="s">
        <v>88</v>
      </c>
      <c r="AV323" s="14" t="s">
        <v>85</v>
      </c>
      <c r="AW323" s="14" t="s">
        <v>39</v>
      </c>
      <c r="AX323" s="14" t="s">
        <v>78</v>
      </c>
      <c r="AY323" s="271" t="s">
        <v>129</v>
      </c>
    </row>
    <row r="324" s="14" customFormat="1">
      <c r="A324" s="14"/>
      <c r="B324" s="262"/>
      <c r="C324" s="263"/>
      <c r="D324" s="246" t="s">
        <v>141</v>
      </c>
      <c r="E324" s="264" t="s">
        <v>32</v>
      </c>
      <c r="F324" s="265" t="s">
        <v>150</v>
      </c>
      <c r="G324" s="263"/>
      <c r="H324" s="264" t="s">
        <v>32</v>
      </c>
      <c r="I324" s="266"/>
      <c r="J324" s="263"/>
      <c r="K324" s="263"/>
      <c r="L324" s="267"/>
      <c r="M324" s="268"/>
      <c r="N324" s="269"/>
      <c r="O324" s="269"/>
      <c r="P324" s="269"/>
      <c r="Q324" s="269"/>
      <c r="R324" s="269"/>
      <c r="S324" s="269"/>
      <c r="T324" s="27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71" t="s">
        <v>141</v>
      </c>
      <c r="AU324" s="271" t="s">
        <v>88</v>
      </c>
      <c r="AV324" s="14" t="s">
        <v>85</v>
      </c>
      <c r="AW324" s="14" t="s">
        <v>39</v>
      </c>
      <c r="AX324" s="14" t="s">
        <v>78</v>
      </c>
      <c r="AY324" s="271" t="s">
        <v>129</v>
      </c>
    </row>
    <row r="325" s="14" customFormat="1">
      <c r="A325" s="14"/>
      <c r="B325" s="262"/>
      <c r="C325" s="263"/>
      <c r="D325" s="246" t="s">
        <v>141</v>
      </c>
      <c r="E325" s="264" t="s">
        <v>32</v>
      </c>
      <c r="F325" s="265" t="s">
        <v>151</v>
      </c>
      <c r="G325" s="263"/>
      <c r="H325" s="264" t="s">
        <v>32</v>
      </c>
      <c r="I325" s="266"/>
      <c r="J325" s="263"/>
      <c r="K325" s="263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141</v>
      </c>
      <c r="AU325" s="271" t="s">
        <v>88</v>
      </c>
      <c r="AV325" s="14" t="s">
        <v>85</v>
      </c>
      <c r="AW325" s="14" t="s">
        <v>39</v>
      </c>
      <c r="AX325" s="14" t="s">
        <v>78</v>
      </c>
      <c r="AY325" s="271" t="s">
        <v>129</v>
      </c>
    </row>
    <row r="326" s="14" customFormat="1">
      <c r="A326" s="14"/>
      <c r="B326" s="262"/>
      <c r="C326" s="263"/>
      <c r="D326" s="246" t="s">
        <v>141</v>
      </c>
      <c r="E326" s="264" t="s">
        <v>32</v>
      </c>
      <c r="F326" s="265" t="s">
        <v>152</v>
      </c>
      <c r="G326" s="263"/>
      <c r="H326" s="264" t="s">
        <v>32</v>
      </c>
      <c r="I326" s="266"/>
      <c r="J326" s="263"/>
      <c r="K326" s="263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141</v>
      </c>
      <c r="AU326" s="271" t="s">
        <v>88</v>
      </c>
      <c r="AV326" s="14" t="s">
        <v>85</v>
      </c>
      <c r="AW326" s="14" t="s">
        <v>39</v>
      </c>
      <c r="AX326" s="14" t="s">
        <v>78</v>
      </c>
      <c r="AY326" s="271" t="s">
        <v>129</v>
      </c>
    </row>
    <row r="327" s="14" customFormat="1">
      <c r="A327" s="14"/>
      <c r="B327" s="262"/>
      <c r="C327" s="263"/>
      <c r="D327" s="246" t="s">
        <v>141</v>
      </c>
      <c r="E327" s="264" t="s">
        <v>32</v>
      </c>
      <c r="F327" s="265" t="s">
        <v>153</v>
      </c>
      <c r="G327" s="263"/>
      <c r="H327" s="264" t="s">
        <v>32</v>
      </c>
      <c r="I327" s="266"/>
      <c r="J327" s="263"/>
      <c r="K327" s="263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141</v>
      </c>
      <c r="AU327" s="271" t="s">
        <v>88</v>
      </c>
      <c r="AV327" s="14" t="s">
        <v>85</v>
      </c>
      <c r="AW327" s="14" t="s">
        <v>39</v>
      </c>
      <c r="AX327" s="14" t="s">
        <v>78</v>
      </c>
      <c r="AY327" s="271" t="s">
        <v>129</v>
      </c>
    </row>
    <row r="328" s="14" customFormat="1">
      <c r="A328" s="14"/>
      <c r="B328" s="262"/>
      <c r="C328" s="263"/>
      <c r="D328" s="246" t="s">
        <v>141</v>
      </c>
      <c r="E328" s="264" t="s">
        <v>32</v>
      </c>
      <c r="F328" s="265" t="s">
        <v>154</v>
      </c>
      <c r="G328" s="263"/>
      <c r="H328" s="264" t="s">
        <v>32</v>
      </c>
      <c r="I328" s="266"/>
      <c r="J328" s="263"/>
      <c r="K328" s="263"/>
      <c r="L328" s="267"/>
      <c r="M328" s="268"/>
      <c r="N328" s="269"/>
      <c r="O328" s="269"/>
      <c r="P328" s="269"/>
      <c r="Q328" s="269"/>
      <c r="R328" s="269"/>
      <c r="S328" s="269"/>
      <c r="T328" s="27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1" t="s">
        <v>141</v>
      </c>
      <c r="AU328" s="271" t="s">
        <v>88</v>
      </c>
      <c r="AV328" s="14" t="s">
        <v>85</v>
      </c>
      <c r="AW328" s="14" t="s">
        <v>39</v>
      </c>
      <c r="AX328" s="14" t="s">
        <v>78</v>
      </c>
      <c r="AY328" s="271" t="s">
        <v>129</v>
      </c>
    </row>
    <row r="329" s="14" customFormat="1">
      <c r="A329" s="14"/>
      <c r="B329" s="262"/>
      <c r="C329" s="263"/>
      <c r="D329" s="246" t="s">
        <v>141</v>
      </c>
      <c r="E329" s="264" t="s">
        <v>32</v>
      </c>
      <c r="F329" s="265" t="s">
        <v>155</v>
      </c>
      <c r="G329" s="263"/>
      <c r="H329" s="264" t="s">
        <v>32</v>
      </c>
      <c r="I329" s="266"/>
      <c r="J329" s="263"/>
      <c r="K329" s="263"/>
      <c r="L329" s="267"/>
      <c r="M329" s="268"/>
      <c r="N329" s="269"/>
      <c r="O329" s="269"/>
      <c r="P329" s="269"/>
      <c r="Q329" s="269"/>
      <c r="R329" s="269"/>
      <c r="S329" s="269"/>
      <c r="T329" s="27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1" t="s">
        <v>141</v>
      </c>
      <c r="AU329" s="271" t="s">
        <v>88</v>
      </c>
      <c r="AV329" s="14" t="s">
        <v>85</v>
      </c>
      <c r="AW329" s="14" t="s">
        <v>39</v>
      </c>
      <c r="AX329" s="14" t="s">
        <v>78</v>
      </c>
      <c r="AY329" s="271" t="s">
        <v>129</v>
      </c>
    </row>
    <row r="330" s="14" customFormat="1">
      <c r="A330" s="14"/>
      <c r="B330" s="262"/>
      <c r="C330" s="263"/>
      <c r="D330" s="246" t="s">
        <v>141</v>
      </c>
      <c r="E330" s="264" t="s">
        <v>32</v>
      </c>
      <c r="F330" s="265" t="s">
        <v>156</v>
      </c>
      <c r="G330" s="263"/>
      <c r="H330" s="264" t="s">
        <v>32</v>
      </c>
      <c r="I330" s="266"/>
      <c r="J330" s="263"/>
      <c r="K330" s="263"/>
      <c r="L330" s="267"/>
      <c r="M330" s="268"/>
      <c r="N330" s="269"/>
      <c r="O330" s="269"/>
      <c r="P330" s="269"/>
      <c r="Q330" s="269"/>
      <c r="R330" s="269"/>
      <c r="S330" s="269"/>
      <c r="T330" s="27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71" t="s">
        <v>141</v>
      </c>
      <c r="AU330" s="271" t="s">
        <v>88</v>
      </c>
      <c r="AV330" s="14" t="s">
        <v>85</v>
      </c>
      <c r="AW330" s="14" t="s">
        <v>39</v>
      </c>
      <c r="AX330" s="14" t="s">
        <v>78</v>
      </c>
      <c r="AY330" s="271" t="s">
        <v>129</v>
      </c>
    </row>
    <row r="331" s="14" customFormat="1">
      <c r="A331" s="14"/>
      <c r="B331" s="262"/>
      <c r="C331" s="263"/>
      <c r="D331" s="246" t="s">
        <v>141</v>
      </c>
      <c r="E331" s="264" t="s">
        <v>32</v>
      </c>
      <c r="F331" s="265" t="s">
        <v>157</v>
      </c>
      <c r="G331" s="263"/>
      <c r="H331" s="264" t="s">
        <v>32</v>
      </c>
      <c r="I331" s="266"/>
      <c r="J331" s="263"/>
      <c r="K331" s="263"/>
      <c r="L331" s="267"/>
      <c r="M331" s="268"/>
      <c r="N331" s="269"/>
      <c r="O331" s="269"/>
      <c r="P331" s="269"/>
      <c r="Q331" s="269"/>
      <c r="R331" s="269"/>
      <c r="S331" s="269"/>
      <c r="T331" s="27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1" t="s">
        <v>141</v>
      </c>
      <c r="AU331" s="271" t="s">
        <v>88</v>
      </c>
      <c r="AV331" s="14" t="s">
        <v>85</v>
      </c>
      <c r="AW331" s="14" t="s">
        <v>39</v>
      </c>
      <c r="AX331" s="14" t="s">
        <v>78</v>
      </c>
      <c r="AY331" s="271" t="s">
        <v>129</v>
      </c>
    </row>
    <row r="332" s="14" customFormat="1">
      <c r="A332" s="14"/>
      <c r="B332" s="262"/>
      <c r="C332" s="263"/>
      <c r="D332" s="246" t="s">
        <v>141</v>
      </c>
      <c r="E332" s="264" t="s">
        <v>32</v>
      </c>
      <c r="F332" s="265" t="s">
        <v>187</v>
      </c>
      <c r="G332" s="263"/>
      <c r="H332" s="264" t="s">
        <v>32</v>
      </c>
      <c r="I332" s="266"/>
      <c r="J332" s="263"/>
      <c r="K332" s="263"/>
      <c r="L332" s="267"/>
      <c r="M332" s="268"/>
      <c r="N332" s="269"/>
      <c r="O332" s="269"/>
      <c r="P332" s="269"/>
      <c r="Q332" s="269"/>
      <c r="R332" s="269"/>
      <c r="S332" s="269"/>
      <c r="T332" s="27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1" t="s">
        <v>141</v>
      </c>
      <c r="AU332" s="271" t="s">
        <v>88</v>
      </c>
      <c r="AV332" s="14" t="s">
        <v>85</v>
      </c>
      <c r="AW332" s="14" t="s">
        <v>39</v>
      </c>
      <c r="AX332" s="14" t="s">
        <v>78</v>
      </c>
      <c r="AY332" s="271" t="s">
        <v>129</v>
      </c>
    </row>
    <row r="333" s="14" customFormat="1">
      <c r="A333" s="14"/>
      <c r="B333" s="262"/>
      <c r="C333" s="263"/>
      <c r="D333" s="246" t="s">
        <v>141</v>
      </c>
      <c r="E333" s="264" t="s">
        <v>32</v>
      </c>
      <c r="F333" s="265" t="s">
        <v>334</v>
      </c>
      <c r="G333" s="263"/>
      <c r="H333" s="264" t="s">
        <v>32</v>
      </c>
      <c r="I333" s="266"/>
      <c r="J333" s="263"/>
      <c r="K333" s="263"/>
      <c r="L333" s="267"/>
      <c r="M333" s="268"/>
      <c r="N333" s="269"/>
      <c r="O333" s="269"/>
      <c r="P333" s="269"/>
      <c r="Q333" s="269"/>
      <c r="R333" s="269"/>
      <c r="S333" s="269"/>
      <c r="T333" s="27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1" t="s">
        <v>141</v>
      </c>
      <c r="AU333" s="271" t="s">
        <v>88</v>
      </c>
      <c r="AV333" s="14" t="s">
        <v>85</v>
      </c>
      <c r="AW333" s="14" t="s">
        <v>39</v>
      </c>
      <c r="AX333" s="14" t="s">
        <v>78</v>
      </c>
      <c r="AY333" s="271" t="s">
        <v>129</v>
      </c>
    </row>
    <row r="334" s="13" customFormat="1">
      <c r="A334" s="13"/>
      <c r="B334" s="251"/>
      <c r="C334" s="252"/>
      <c r="D334" s="246" t="s">
        <v>141</v>
      </c>
      <c r="E334" s="253" t="s">
        <v>32</v>
      </c>
      <c r="F334" s="254" t="s">
        <v>335</v>
      </c>
      <c r="G334" s="252"/>
      <c r="H334" s="255">
        <v>4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1" t="s">
        <v>141</v>
      </c>
      <c r="AU334" s="261" t="s">
        <v>88</v>
      </c>
      <c r="AV334" s="13" t="s">
        <v>88</v>
      </c>
      <c r="AW334" s="13" t="s">
        <v>39</v>
      </c>
      <c r="AX334" s="13" t="s">
        <v>78</v>
      </c>
      <c r="AY334" s="261" t="s">
        <v>129</v>
      </c>
    </row>
    <row r="335" s="13" customFormat="1">
      <c r="A335" s="13"/>
      <c r="B335" s="251"/>
      <c r="C335" s="252"/>
      <c r="D335" s="246" t="s">
        <v>141</v>
      </c>
      <c r="E335" s="253" t="s">
        <v>32</v>
      </c>
      <c r="F335" s="254" t="s">
        <v>336</v>
      </c>
      <c r="G335" s="252"/>
      <c r="H335" s="255">
        <v>4</v>
      </c>
      <c r="I335" s="256"/>
      <c r="J335" s="252"/>
      <c r="K335" s="252"/>
      <c r="L335" s="257"/>
      <c r="M335" s="258"/>
      <c r="N335" s="259"/>
      <c r="O335" s="259"/>
      <c r="P335" s="259"/>
      <c r="Q335" s="259"/>
      <c r="R335" s="259"/>
      <c r="S335" s="259"/>
      <c r="T335" s="26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1" t="s">
        <v>141</v>
      </c>
      <c r="AU335" s="261" t="s">
        <v>88</v>
      </c>
      <c r="AV335" s="13" t="s">
        <v>88</v>
      </c>
      <c r="AW335" s="13" t="s">
        <v>39</v>
      </c>
      <c r="AX335" s="13" t="s">
        <v>78</v>
      </c>
      <c r="AY335" s="261" t="s">
        <v>129</v>
      </c>
    </row>
    <row r="336" s="15" customFormat="1">
      <c r="A336" s="15"/>
      <c r="B336" s="272"/>
      <c r="C336" s="273"/>
      <c r="D336" s="246" t="s">
        <v>141</v>
      </c>
      <c r="E336" s="274" t="s">
        <v>32</v>
      </c>
      <c r="F336" s="275" t="s">
        <v>160</v>
      </c>
      <c r="G336" s="273"/>
      <c r="H336" s="276">
        <v>8</v>
      </c>
      <c r="I336" s="277"/>
      <c r="J336" s="273"/>
      <c r="K336" s="273"/>
      <c r="L336" s="278"/>
      <c r="M336" s="279"/>
      <c r="N336" s="280"/>
      <c r="O336" s="280"/>
      <c r="P336" s="280"/>
      <c r="Q336" s="280"/>
      <c r="R336" s="280"/>
      <c r="S336" s="280"/>
      <c r="T336" s="28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82" t="s">
        <v>141</v>
      </c>
      <c r="AU336" s="282" t="s">
        <v>88</v>
      </c>
      <c r="AV336" s="15" t="s">
        <v>161</v>
      </c>
      <c r="AW336" s="15" t="s">
        <v>39</v>
      </c>
      <c r="AX336" s="15" t="s">
        <v>85</v>
      </c>
      <c r="AY336" s="282" t="s">
        <v>129</v>
      </c>
    </row>
    <row r="337" s="2" customFormat="1" ht="16.5" customHeight="1">
      <c r="A337" s="40"/>
      <c r="B337" s="41"/>
      <c r="C337" s="233" t="s">
        <v>337</v>
      </c>
      <c r="D337" s="233" t="s">
        <v>131</v>
      </c>
      <c r="E337" s="234" t="s">
        <v>338</v>
      </c>
      <c r="F337" s="235" t="s">
        <v>339</v>
      </c>
      <c r="G337" s="236" t="s">
        <v>134</v>
      </c>
      <c r="H337" s="237">
        <v>7</v>
      </c>
      <c r="I337" s="238"/>
      <c r="J337" s="239">
        <f>ROUND(I337*H337,2)</f>
        <v>0</v>
      </c>
      <c r="K337" s="235" t="s">
        <v>32</v>
      </c>
      <c r="L337" s="46"/>
      <c r="M337" s="240" t="s">
        <v>32</v>
      </c>
      <c r="N337" s="241" t="s">
        <v>49</v>
      </c>
      <c r="O337" s="86"/>
      <c r="P337" s="242">
        <f>O337*H337</f>
        <v>0</v>
      </c>
      <c r="Q337" s="242">
        <v>0</v>
      </c>
      <c r="R337" s="242">
        <f>Q337*H337</f>
        <v>0</v>
      </c>
      <c r="S337" s="242">
        <v>0</v>
      </c>
      <c r="T337" s="243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44" t="s">
        <v>135</v>
      </c>
      <c r="AT337" s="244" t="s">
        <v>131</v>
      </c>
      <c r="AU337" s="244" t="s">
        <v>88</v>
      </c>
      <c r="AY337" s="18" t="s">
        <v>129</v>
      </c>
      <c r="BE337" s="245">
        <f>IF(N337="základní",J337,0)</f>
        <v>0</v>
      </c>
      <c r="BF337" s="245">
        <f>IF(N337="snížená",J337,0)</f>
        <v>0</v>
      </c>
      <c r="BG337" s="245">
        <f>IF(N337="zákl. přenesená",J337,0)</f>
        <v>0</v>
      </c>
      <c r="BH337" s="245">
        <f>IF(N337="sníž. přenesená",J337,0)</f>
        <v>0</v>
      </c>
      <c r="BI337" s="245">
        <f>IF(N337="nulová",J337,0)</f>
        <v>0</v>
      </c>
      <c r="BJ337" s="18" t="s">
        <v>85</v>
      </c>
      <c r="BK337" s="245">
        <f>ROUND(I337*H337,2)</f>
        <v>0</v>
      </c>
      <c r="BL337" s="18" t="s">
        <v>135</v>
      </c>
      <c r="BM337" s="244" t="s">
        <v>340</v>
      </c>
    </row>
    <row r="338" s="2" customFormat="1">
      <c r="A338" s="40"/>
      <c r="B338" s="41"/>
      <c r="C338" s="42"/>
      <c r="D338" s="246" t="s">
        <v>137</v>
      </c>
      <c r="E338" s="42"/>
      <c r="F338" s="247" t="s">
        <v>339</v>
      </c>
      <c r="G338" s="42"/>
      <c r="H338" s="42"/>
      <c r="I338" s="150"/>
      <c r="J338" s="42"/>
      <c r="K338" s="42"/>
      <c r="L338" s="46"/>
      <c r="M338" s="248"/>
      <c r="N338" s="249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8" t="s">
        <v>137</v>
      </c>
      <c r="AU338" s="18" t="s">
        <v>88</v>
      </c>
    </row>
    <row r="339" s="14" customFormat="1">
      <c r="A339" s="14"/>
      <c r="B339" s="262"/>
      <c r="C339" s="263"/>
      <c r="D339" s="246" t="s">
        <v>141</v>
      </c>
      <c r="E339" s="264" t="s">
        <v>32</v>
      </c>
      <c r="F339" s="265" t="s">
        <v>341</v>
      </c>
      <c r="G339" s="263"/>
      <c r="H339" s="264" t="s">
        <v>32</v>
      </c>
      <c r="I339" s="266"/>
      <c r="J339" s="263"/>
      <c r="K339" s="263"/>
      <c r="L339" s="267"/>
      <c r="M339" s="268"/>
      <c r="N339" s="269"/>
      <c r="O339" s="269"/>
      <c r="P339" s="269"/>
      <c r="Q339" s="269"/>
      <c r="R339" s="269"/>
      <c r="S339" s="269"/>
      <c r="T339" s="27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1" t="s">
        <v>141</v>
      </c>
      <c r="AU339" s="271" t="s">
        <v>88</v>
      </c>
      <c r="AV339" s="14" t="s">
        <v>85</v>
      </c>
      <c r="AW339" s="14" t="s">
        <v>39</v>
      </c>
      <c r="AX339" s="14" t="s">
        <v>78</v>
      </c>
      <c r="AY339" s="271" t="s">
        <v>129</v>
      </c>
    </row>
    <row r="340" s="14" customFormat="1">
      <c r="A340" s="14"/>
      <c r="B340" s="262"/>
      <c r="C340" s="263"/>
      <c r="D340" s="246" t="s">
        <v>141</v>
      </c>
      <c r="E340" s="264" t="s">
        <v>32</v>
      </c>
      <c r="F340" s="265" t="s">
        <v>342</v>
      </c>
      <c r="G340" s="263"/>
      <c r="H340" s="264" t="s">
        <v>32</v>
      </c>
      <c r="I340" s="266"/>
      <c r="J340" s="263"/>
      <c r="K340" s="263"/>
      <c r="L340" s="267"/>
      <c r="M340" s="268"/>
      <c r="N340" s="269"/>
      <c r="O340" s="269"/>
      <c r="P340" s="269"/>
      <c r="Q340" s="269"/>
      <c r="R340" s="269"/>
      <c r="S340" s="269"/>
      <c r="T340" s="27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71" t="s">
        <v>141</v>
      </c>
      <c r="AU340" s="271" t="s">
        <v>88</v>
      </c>
      <c r="AV340" s="14" t="s">
        <v>85</v>
      </c>
      <c r="AW340" s="14" t="s">
        <v>39</v>
      </c>
      <c r="AX340" s="14" t="s">
        <v>78</v>
      </c>
      <c r="AY340" s="271" t="s">
        <v>129</v>
      </c>
    </row>
    <row r="341" s="14" customFormat="1">
      <c r="A341" s="14"/>
      <c r="B341" s="262"/>
      <c r="C341" s="263"/>
      <c r="D341" s="246" t="s">
        <v>141</v>
      </c>
      <c r="E341" s="264" t="s">
        <v>32</v>
      </c>
      <c r="F341" s="265" t="s">
        <v>343</v>
      </c>
      <c r="G341" s="263"/>
      <c r="H341" s="264" t="s">
        <v>32</v>
      </c>
      <c r="I341" s="266"/>
      <c r="J341" s="263"/>
      <c r="K341" s="263"/>
      <c r="L341" s="267"/>
      <c r="M341" s="268"/>
      <c r="N341" s="269"/>
      <c r="O341" s="269"/>
      <c r="P341" s="269"/>
      <c r="Q341" s="269"/>
      <c r="R341" s="269"/>
      <c r="S341" s="269"/>
      <c r="T341" s="27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1" t="s">
        <v>141</v>
      </c>
      <c r="AU341" s="271" t="s">
        <v>88</v>
      </c>
      <c r="AV341" s="14" t="s">
        <v>85</v>
      </c>
      <c r="AW341" s="14" t="s">
        <v>39</v>
      </c>
      <c r="AX341" s="14" t="s">
        <v>78</v>
      </c>
      <c r="AY341" s="271" t="s">
        <v>129</v>
      </c>
    </row>
    <row r="342" s="14" customFormat="1">
      <c r="A342" s="14"/>
      <c r="B342" s="262"/>
      <c r="C342" s="263"/>
      <c r="D342" s="246" t="s">
        <v>141</v>
      </c>
      <c r="E342" s="264" t="s">
        <v>32</v>
      </c>
      <c r="F342" s="265" t="s">
        <v>344</v>
      </c>
      <c r="G342" s="263"/>
      <c r="H342" s="264" t="s">
        <v>32</v>
      </c>
      <c r="I342" s="266"/>
      <c r="J342" s="263"/>
      <c r="K342" s="263"/>
      <c r="L342" s="267"/>
      <c r="M342" s="268"/>
      <c r="N342" s="269"/>
      <c r="O342" s="269"/>
      <c r="P342" s="269"/>
      <c r="Q342" s="269"/>
      <c r="R342" s="269"/>
      <c r="S342" s="269"/>
      <c r="T342" s="27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71" t="s">
        <v>141</v>
      </c>
      <c r="AU342" s="271" t="s">
        <v>88</v>
      </c>
      <c r="AV342" s="14" t="s">
        <v>85</v>
      </c>
      <c r="AW342" s="14" t="s">
        <v>39</v>
      </c>
      <c r="AX342" s="14" t="s">
        <v>78</v>
      </c>
      <c r="AY342" s="271" t="s">
        <v>129</v>
      </c>
    </row>
    <row r="343" s="14" customFormat="1">
      <c r="A343" s="14"/>
      <c r="B343" s="262"/>
      <c r="C343" s="263"/>
      <c r="D343" s="246" t="s">
        <v>141</v>
      </c>
      <c r="E343" s="264" t="s">
        <v>32</v>
      </c>
      <c r="F343" s="265" t="s">
        <v>156</v>
      </c>
      <c r="G343" s="263"/>
      <c r="H343" s="264" t="s">
        <v>32</v>
      </c>
      <c r="I343" s="266"/>
      <c r="J343" s="263"/>
      <c r="K343" s="263"/>
      <c r="L343" s="267"/>
      <c r="M343" s="268"/>
      <c r="N343" s="269"/>
      <c r="O343" s="269"/>
      <c r="P343" s="269"/>
      <c r="Q343" s="269"/>
      <c r="R343" s="269"/>
      <c r="S343" s="269"/>
      <c r="T343" s="27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71" t="s">
        <v>141</v>
      </c>
      <c r="AU343" s="271" t="s">
        <v>88</v>
      </c>
      <c r="AV343" s="14" t="s">
        <v>85</v>
      </c>
      <c r="AW343" s="14" t="s">
        <v>39</v>
      </c>
      <c r="AX343" s="14" t="s">
        <v>78</v>
      </c>
      <c r="AY343" s="271" t="s">
        <v>129</v>
      </c>
    </row>
    <row r="344" s="14" customFormat="1">
      <c r="A344" s="14"/>
      <c r="B344" s="262"/>
      <c r="C344" s="263"/>
      <c r="D344" s="246" t="s">
        <v>141</v>
      </c>
      <c r="E344" s="264" t="s">
        <v>32</v>
      </c>
      <c r="F344" s="265" t="s">
        <v>345</v>
      </c>
      <c r="G344" s="263"/>
      <c r="H344" s="264" t="s">
        <v>32</v>
      </c>
      <c r="I344" s="266"/>
      <c r="J344" s="263"/>
      <c r="K344" s="263"/>
      <c r="L344" s="267"/>
      <c r="M344" s="268"/>
      <c r="N344" s="269"/>
      <c r="O344" s="269"/>
      <c r="P344" s="269"/>
      <c r="Q344" s="269"/>
      <c r="R344" s="269"/>
      <c r="S344" s="269"/>
      <c r="T344" s="27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71" t="s">
        <v>141</v>
      </c>
      <c r="AU344" s="271" t="s">
        <v>88</v>
      </c>
      <c r="AV344" s="14" t="s">
        <v>85</v>
      </c>
      <c r="AW344" s="14" t="s">
        <v>39</v>
      </c>
      <c r="AX344" s="14" t="s">
        <v>78</v>
      </c>
      <c r="AY344" s="271" t="s">
        <v>129</v>
      </c>
    </row>
    <row r="345" s="14" customFormat="1">
      <c r="A345" s="14"/>
      <c r="B345" s="262"/>
      <c r="C345" s="263"/>
      <c r="D345" s="246" t="s">
        <v>141</v>
      </c>
      <c r="E345" s="264" t="s">
        <v>32</v>
      </c>
      <c r="F345" s="265" t="s">
        <v>346</v>
      </c>
      <c r="G345" s="263"/>
      <c r="H345" s="264" t="s">
        <v>32</v>
      </c>
      <c r="I345" s="266"/>
      <c r="J345" s="263"/>
      <c r="K345" s="263"/>
      <c r="L345" s="267"/>
      <c r="M345" s="268"/>
      <c r="N345" s="269"/>
      <c r="O345" s="269"/>
      <c r="P345" s="269"/>
      <c r="Q345" s="269"/>
      <c r="R345" s="269"/>
      <c r="S345" s="269"/>
      <c r="T345" s="27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1" t="s">
        <v>141</v>
      </c>
      <c r="AU345" s="271" t="s">
        <v>88</v>
      </c>
      <c r="AV345" s="14" t="s">
        <v>85</v>
      </c>
      <c r="AW345" s="14" t="s">
        <v>39</v>
      </c>
      <c r="AX345" s="14" t="s">
        <v>78</v>
      </c>
      <c r="AY345" s="271" t="s">
        <v>129</v>
      </c>
    </row>
    <row r="346" s="14" customFormat="1">
      <c r="A346" s="14"/>
      <c r="B346" s="262"/>
      <c r="C346" s="263"/>
      <c r="D346" s="246" t="s">
        <v>141</v>
      </c>
      <c r="E346" s="264" t="s">
        <v>32</v>
      </c>
      <c r="F346" s="265" t="s">
        <v>347</v>
      </c>
      <c r="G346" s="263"/>
      <c r="H346" s="264" t="s">
        <v>32</v>
      </c>
      <c r="I346" s="266"/>
      <c r="J346" s="263"/>
      <c r="K346" s="263"/>
      <c r="L346" s="267"/>
      <c r="M346" s="268"/>
      <c r="N346" s="269"/>
      <c r="O346" s="269"/>
      <c r="P346" s="269"/>
      <c r="Q346" s="269"/>
      <c r="R346" s="269"/>
      <c r="S346" s="269"/>
      <c r="T346" s="27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1" t="s">
        <v>141</v>
      </c>
      <c r="AU346" s="271" t="s">
        <v>88</v>
      </c>
      <c r="AV346" s="14" t="s">
        <v>85</v>
      </c>
      <c r="AW346" s="14" t="s">
        <v>39</v>
      </c>
      <c r="AX346" s="14" t="s">
        <v>78</v>
      </c>
      <c r="AY346" s="271" t="s">
        <v>129</v>
      </c>
    </row>
    <row r="347" s="14" customFormat="1">
      <c r="A347" s="14"/>
      <c r="B347" s="262"/>
      <c r="C347" s="263"/>
      <c r="D347" s="246" t="s">
        <v>141</v>
      </c>
      <c r="E347" s="264" t="s">
        <v>32</v>
      </c>
      <c r="F347" s="265" t="s">
        <v>348</v>
      </c>
      <c r="G347" s="263"/>
      <c r="H347" s="264" t="s">
        <v>32</v>
      </c>
      <c r="I347" s="266"/>
      <c r="J347" s="263"/>
      <c r="K347" s="263"/>
      <c r="L347" s="267"/>
      <c r="M347" s="268"/>
      <c r="N347" s="269"/>
      <c r="O347" s="269"/>
      <c r="P347" s="269"/>
      <c r="Q347" s="269"/>
      <c r="R347" s="269"/>
      <c r="S347" s="269"/>
      <c r="T347" s="27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71" t="s">
        <v>141</v>
      </c>
      <c r="AU347" s="271" t="s">
        <v>88</v>
      </c>
      <c r="AV347" s="14" t="s">
        <v>85</v>
      </c>
      <c r="AW347" s="14" t="s">
        <v>39</v>
      </c>
      <c r="AX347" s="14" t="s">
        <v>78</v>
      </c>
      <c r="AY347" s="271" t="s">
        <v>129</v>
      </c>
    </row>
    <row r="348" s="14" customFormat="1">
      <c r="A348" s="14"/>
      <c r="B348" s="262"/>
      <c r="C348" s="263"/>
      <c r="D348" s="246" t="s">
        <v>141</v>
      </c>
      <c r="E348" s="264" t="s">
        <v>32</v>
      </c>
      <c r="F348" s="265" t="s">
        <v>349</v>
      </c>
      <c r="G348" s="263"/>
      <c r="H348" s="264" t="s">
        <v>32</v>
      </c>
      <c r="I348" s="266"/>
      <c r="J348" s="263"/>
      <c r="K348" s="263"/>
      <c r="L348" s="267"/>
      <c r="M348" s="268"/>
      <c r="N348" s="269"/>
      <c r="O348" s="269"/>
      <c r="P348" s="269"/>
      <c r="Q348" s="269"/>
      <c r="R348" s="269"/>
      <c r="S348" s="269"/>
      <c r="T348" s="27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71" t="s">
        <v>141</v>
      </c>
      <c r="AU348" s="271" t="s">
        <v>88</v>
      </c>
      <c r="AV348" s="14" t="s">
        <v>85</v>
      </c>
      <c r="AW348" s="14" t="s">
        <v>39</v>
      </c>
      <c r="AX348" s="14" t="s">
        <v>78</v>
      </c>
      <c r="AY348" s="271" t="s">
        <v>129</v>
      </c>
    </row>
    <row r="349" s="14" customFormat="1">
      <c r="A349" s="14"/>
      <c r="B349" s="262"/>
      <c r="C349" s="263"/>
      <c r="D349" s="246" t="s">
        <v>141</v>
      </c>
      <c r="E349" s="264" t="s">
        <v>32</v>
      </c>
      <c r="F349" s="265" t="s">
        <v>159</v>
      </c>
      <c r="G349" s="263"/>
      <c r="H349" s="264" t="s">
        <v>32</v>
      </c>
      <c r="I349" s="266"/>
      <c r="J349" s="263"/>
      <c r="K349" s="263"/>
      <c r="L349" s="267"/>
      <c r="M349" s="268"/>
      <c r="N349" s="269"/>
      <c r="O349" s="269"/>
      <c r="P349" s="269"/>
      <c r="Q349" s="269"/>
      <c r="R349" s="269"/>
      <c r="S349" s="269"/>
      <c r="T349" s="27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1" t="s">
        <v>141</v>
      </c>
      <c r="AU349" s="271" t="s">
        <v>88</v>
      </c>
      <c r="AV349" s="14" t="s">
        <v>85</v>
      </c>
      <c r="AW349" s="14" t="s">
        <v>39</v>
      </c>
      <c r="AX349" s="14" t="s">
        <v>78</v>
      </c>
      <c r="AY349" s="271" t="s">
        <v>129</v>
      </c>
    </row>
    <row r="350" s="13" customFormat="1">
      <c r="A350" s="13"/>
      <c r="B350" s="251"/>
      <c r="C350" s="252"/>
      <c r="D350" s="246" t="s">
        <v>141</v>
      </c>
      <c r="E350" s="253" t="s">
        <v>32</v>
      </c>
      <c r="F350" s="254" t="s">
        <v>350</v>
      </c>
      <c r="G350" s="252"/>
      <c r="H350" s="255">
        <v>7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1" t="s">
        <v>141</v>
      </c>
      <c r="AU350" s="261" t="s">
        <v>88</v>
      </c>
      <c r="AV350" s="13" t="s">
        <v>88</v>
      </c>
      <c r="AW350" s="13" t="s">
        <v>39</v>
      </c>
      <c r="AX350" s="13" t="s">
        <v>78</v>
      </c>
      <c r="AY350" s="261" t="s">
        <v>129</v>
      </c>
    </row>
    <row r="351" s="15" customFormat="1">
      <c r="A351" s="15"/>
      <c r="B351" s="272"/>
      <c r="C351" s="273"/>
      <c r="D351" s="246" t="s">
        <v>141</v>
      </c>
      <c r="E351" s="274" t="s">
        <v>32</v>
      </c>
      <c r="F351" s="275" t="s">
        <v>160</v>
      </c>
      <c r="G351" s="273"/>
      <c r="H351" s="276">
        <v>7</v>
      </c>
      <c r="I351" s="277"/>
      <c r="J351" s="273"/>
      <c r="K351" s="273"/>
      <c r="L351" s="278"/>
      <c r="M351" s="279"/>
      <c r="N351" s="280"/>
      <c r="O351" s="280"/>
      <c r="P351" s="280"/>
      <c r="Q351" s="280"/>
      <c r="R351" s="280"/>
      <c r="S351" s="280"/>
      <c r="T351" s="281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82" t="s">
        <v>141</v>
      </c>
      <c r="AU351" s="282" t="s">
        <v>88</v>
      </c>
      <c r="AV351" s="15" t="s">
        <v>161</v>
      </c>
      <c r="AW351" s="15" t="s">
        <v>39</v>
      </c>
      <c r="AX351" s="15" t="s">
        <v>85</v>
      </c>
      <c r="AY351" s="282" t="s">
        <v>129</v>
      </c>
    </row>
    <row r="352" s="2" customFormat="1" ht="16.5" customHeight="1">
      <c r="A352" s="40"/>
      <c r="B352" s="41"/>
      <c r="C352" s="233" t="s">
        <v>351</v>
      </c>
      <c r="D352" s="233" t="s">
        <v>131</v>
      </c>
      <c r="E352" s="234" t="s">
        <v>352</v>
      </c>
      <c r="F352" s="235" t="s">
        <v>353</v>
      </c>
      <c r="G352" s="236" t="s">
        <v>134</v>
      </c>
      <c r="H352" s="237">
        <v>2</v>
      </c>
      <c r="I352" s="238"/>
      <c r="J352" s="239">
        <f>ROUND(I352*H352,2)</f>
        <v>0</v>
      </c>
      <c r="K352" s="235" t="s">
        <v>32</v>
      </c>
      <c r="L352" s="46"/>
      <c r="M352" s="240" t="s">
        <v>32</v>
      </c>
      <c r="N352" s="241" t="s">
        <v>49</v>
      </c>
      <c r="O352" s="86"/>
      <c r="P352" s="242">
        <f>O352*H352</f>
        <v>0</v>
      </c>
      <c r="Q352" s="242">
        <v>0</v>
      </c>
      <c r="R352" s="242">
        <f>Q352*H352</f>
        <v>0</v>
      </c>
      <c r="S352" s="242">
        <v>0</v>
      </c>
      <c r="T352" s="243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44" t="s">
        <v>135</v>
      </c>
      <c r="AT352" s="244" t="s">
        <v>131</v>
      </c>
      <c r="AU352" s="244" t="s">
        <v>88</v>
      </c>
      <c r="AY352" s="18" t="s">
        <v>129</v>
      </c>
      <c r="BE352" s="245">
        <f>IF(N352="základní",J352,0)</f>
        <v>0</v>
      </c>
      <c r="BF352" s="245">
        <f>IF(N352="snížená",J352,0)</f>
        <v>0</v>
      </c>
      <c r="BG352" s="245">
        <f>IF(N352="zákl. přenesená",J352,0)</f>
        <v>0</v>
      </c>
      <c r="BH352" s="245">
        <f>IF(N352="sníž. přenesená",J352,0)</f>
        <v>0</v>
      </c>
      <c r="BI352" s="245">
        <f>IF(N352="nulová",J352,0)</f>
        <v>0</v>
      </c>
      <c r="BJ352" s="18" t="s">
        <v>85</v>
      </c>
      <c r="BK352" s="245">
        <f>ROUND(I352*H352,2)</f>
        <v>0</v>
      </c>
      <c r="BL352" s="18" t="s">
        <v>135</v>
      </c>
      <c r="BM352" s="244" t="s">
        <v>354</v>
      </c>
    </row>
    <row r="353" s="2" customFormat="1">
      <c r="A353" s="40"/>
      <c r="B353" s="41"/>
      <c r="C353" s="42"/>
      <c r="D353" s="246" t="s">
        <v>137</v>
      </c>
      <c r="E353" s="42"/>
      <c r="F353" s="247" t="s">
        <v>353</v>
      </c>
      <c r="G353" s="42"/>
      <c r="H353" s="42"/>
      <c r="I353" s="150"/>
      <c r="J353" s="42"/>
      <c r="K353" s="42"/>
      <c r="L353" s="46"/>
      <c r="M353" s="248"/>
      <c r="N353" s="249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8" t="s">
        <v>137</v>
      </c>
      <c r="AU353" s="18" t="s">
        <v>88</v>
      </c>
    </row>
    <row r="354" s="14" customFormat="1">
      <c r="A354" s="14"/>
      <c r="B354" s="262"/>
      <c r="C354" s="263"/>
      <c r="D354" s="246" t="s">
        <v>141</v>
      </c>
      <c r="E354" s="264" t="s">
        <v>32</v>
      </c>
      <c r="F354" s="265" t="s">
        <v>355</v>
      </c>
      <c r="G354" s="263"/>
      <c r="H354" s="264" t="s">
        <v>32</v>
      </c>
      <c r="I354" s="266"/>
      <c r="J354" s="263"/>
      <c r="K354" s="263"/>
      <c r="L354" s="267"/>
      <c r="M354" s="268"/>
      <c r="N354" s="269"/>
      <c r="O354" s="269"/>
      <c r="P354" s="269"/>
      <c r="Q354" s="269"/>
      <c r="R354" s="269"/>
      <c r="S354" s="269"/>
      <c r="T354" s="270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71" t="s">
        <v>141</v>
      </c>
      <c r="AU354" s="271" t="s">
        <v>88</v>
      </c>
      <c r="AV354" s="14" t="s">
        <v>85</v>
      </c>
      <c r="AW354" s="14" t="s">
        <v>39</v>
      </c>
      <c r="AX354" s="14" t="s">
        <v>78</v>
      </c>
      <c r="AY354" s="271" t="s">
        <v>129</v>
      </c>
    </row>
    <row r="355" s="14" customFormat="1">
      <c r="A355" s="14"/>
      <c r="B355" s="262"/>
      <c r="C355" s="263"/>
      <c r="D355" s="246" t="s">
        <v>141</v>
      </c>
      <c r="E355" s="264" t="s">
        <v>32</v>
      </c>
      <c r="F355" s="265" t="s">
        <v>342</v>
      </c>
      <c r="G355" s="263"/>
      <c r="H355" s="264" t="s">
        <v>32</v>
      </c>
      <c r="I355" s="266"/>
      <c r="J355" s="263"/>
      <c r="K355" s="263"/>
      <c r="L355" s="267"/>
      <c r="M355" s="268"/>
      <c r="N355" s="269"/>
      <c r="O355" s="269"/>
      <c r="P355" s="269"/>
      <c r="Q355" s="269"/>
      <c r="R355" s="269"/>
      <c r="S355" s="269"/>
      <c r="T355" s="27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71" t="s">
        <v>141</v>
      </c>
      <c r="AU355" s="271" t="s">
        <v>88</v>
      </c>
      <c r="AV355" s="14" t="s">
        <v>85</v>
      </c>
      <c r="AW355" s="14" t="s">
        <v>39</v>
      </c>
      <c r="AX355" s="14" t="s">
        <v>78</v>
      </c>
      <c r="AY355" s="271" t="s">
        <v>129</v>
      </c>
    </row>
    <row r="356" s="14" customFormat="1">
      <c r="A356" s="14"/>
      <c r="B356" s="262"/>
      <c r="C356" s="263"/>
      <c r="D356" s="246" t="s">
        <v>141</v>
      </c>
      <c r="E356" s="264" t="s">
        <v>32</v>
      </c>
      <c r="F356" s="265" t="s">
        <v>343</v>
      </c>
      <c r="G356" s="263"/>
      <c r="H356" s="264" t="s">
        <v>32</v>
      </c>
      <c r="I356" s="266"/>
      <c r="J356" s="263"/>
      <c r="K356" s="263"/>
      <c r="L356" s="267"/>
      <c r="M356" s="268"/>
      <c r="N356" s="269"/>
      <c r="O356" s="269"/>
      <c r="P356" s="269"/>
      <c r="Q356" s="269"/>
      <c r="R356" s="269"/>
      <c r="S356" s="269"/>
      <c r="T356" s="27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71" t="s">
        <v>141</v>
      </c>
      <c r="AU356" s="271" t="s">
        <v>88</v>
      </c>
      <c r="AV356" s="14" t="s">
        <v>85</v>
      </c>
      <c r="AW356" s="14" t="s">
        <v>39</v>
      </c>
      <c r="AX356" s="14" t="s">
        <v>78</v>
      </c>
      <c r="AY356" s="271" t="s">
        <v>129</v>
      </c>
    </row>
    <row r="357" s="14" customFormat="1">
      <c r="A357" s="14"/>
      <c r="B357" s="262"/>
      <c r="C357" s="263"/>
      <c r="D357" s="246" t="s">
        <v>141</v>
      </c>
      <c r="E357" s="264" t="s">
        <v>32</v>
      </c>
      <c r="F357" s="265" t="s">
        <v>344</v>
      </c>
      <c r="G357" s="263"/>
      <c r="H357" s="264" t="s">
        <v>32</v>
      </c>
      <c r="I357" s="266"/>
      <c r="J357" s="263"/>
      <c r="K357" s="263"/>
      <c r="L357" s="267"/>
      <c r="M357" s="268"/>
      <c r="N357" s="269"/>
      <c r="O357" s="269"/>
      <c r="P357" s="269"/>
      <c r="Q357" s="269"/>
      <c r="R357" s="269"/>
      <c r="S357" s="269"/>
      <c r="T357" s="27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1" t="s">
        <v>141</v>
      </c>
      <c r="AU357" s="271" t="s">
        <v>88</v>
      </c>
      <c r="AV357" s="14" t="s">
        <v>85</v>
      </c>
      <c r="AW357" s="14" t="s">
        <v>39</v>
      </c>
      <c r="AX357" s="14" t="s">
        <v>78</v>
      </c>
      <c r="AY357" s="271" t="s">
        <v>129</v>
      </c>
    </row>
    <row r="358" s="14" customFormat="1">
      <c r="A358" s="14"/>
      <c r="B358" s="262"/>
      <c r="C358" s="263"/>
      <c r="D358" s="246" t="s">
        <v>141</v>
      </c>
      <c r="E358" s="264" t="s">
        <v>32</v>
      </c>
      <c r="F358" s="265" t="s">
        <v>356</v>
      </c>
      <c r="G358" s="263"/>
      <c r="H358" s="264" t="s">
        <v>32</v>
      </c>
      <c r="I358" s="266"/>
      <c r="J358" s="263"/>
      <c r="K358" s="263"/>
      <c r="L358" s="267"/>
      <c r="M358" s="268"/>
      <c r="N358" s="269"/>
      <c r="O358" s="269"/>
      <c r="P358" s="269"/>
      <c r="Q358" s="269"/>
      <c r="R358" s="269"/>
      <c r="S358" s="269"/>
      <c r="T358" s="27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71" t="s">
        <v>141</v>
      </c>
      <c r="AU358" s="271" t="s">
        <v>88</v>
      </c>
      <c r="AV358" s="14" t="s">
        <v>85</v>
      </c>
      <c r="AW358" s="14" t="s">
        <v>39</v>
      </c>
      <c r="AX358" s="14" t="s">
        <v>78</v>
      </c>
      <c r="AY358" s="271" t="s">
        <v>129</v>
      </c>
    </row>
    <row r="359" s="14" customFormat="1">
      <c r="A359" s="14"/>
      <c r="B359" s="262"/>
      <c r="C359" s="263"/>
      <c r="D359" s="246" t="s">
        <v>141</v>
      </c>
      <c r="E359" s="264" t="s">
        <v>32</v>
      </c>
      <c r="F359" s="265" t="s">
        <v>345</v>
      </c>
      <c r="G359" s="263"/>
      <c r="H359" s="264" t="s">
        <v>32</v>
      </c>
      <c r="I359" s="266"/>
      <c r="J359" s="263"/>
      <c r="K359" s="263"/>
      <c r="L359" s="267"/>
      <c r="M359" s="268"/>
      <c r="N359" s="269"/>
      <c r="O359" s="269"/>
      <c r="P359" s="269"/>
      <c r="Q359" s="269"/>
      <c r="R359" s="269"/>
      <c r="S359" s="269"/>
      <c r="T359" s="27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1" t="s">
        <v>141</v>
      </c>
      <c r="AU359" s="271" t="s">
        <v>88</v>
      </c>
      <c r="AV359" s="14" t="s">
        <v>85</v>
      </c>
      <c r="AW359" s="14" t="s">
        <v>39</v>
      </c>
      <c r="AX359" s="14" t="s">
        <v>78</v>
      </c>
      <c r="AY359" s="271" t="s">
        <v>129</v>
      </c>
    </row>
    <row r="360" s="14" customFormat="1">
      <c r="A360" s="14"/>
      <c r="B360" s="262"/>
      <c r="C360" s="263"/>
      <c r="D360" s="246" t="s">
        <v>141</v>
      </c>
      <c r="E360" s="264" t="s">
        <v>32</v>
      </c>
      <c r="F360" s="265" t="s">
        <v>346</v>
      </c>
      <c r="G360" s="263"/>
      <c r="H360" s="264" t="s">
        <v>32</v>
      </c>
      <c r="I360" s="266"/>
      <c r="J360" s="263"/>
      <c r="K360" s="263"/>
      <c r="L360" s="267"/>
      <c r="M360" s="268"/>
      <c r="N360" s="269"/>
      <c r="O360" s="269"/>
      <c r="P360" s="269"/>
      <c r="Q360" s="269"/>
      <c r="R360" s="269"/>
      <c r="S360" s="269"/>
      <c r="T360" s="27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71" t="s">
        <v>141</v>
      </c>
      <c r="AU360" s="271" t="s">
        <v>88</v>
      </c>
      <c r="AV360" s="14" t="s">
        <v>85</v>
      </c>
      <c r="AW360" s="14" t="s">
        <v>39</v>
      </c>
      <c r="AX360" s="14" t="s">
        <v>78</v>
      </c>
      <c r="AY360" s="271" t="s">
        <v>129</v>
      </c>
    </row>
    <row r="361" s="14" customFormat="1">
      <c r="A361" s="14"/>
      <c r="B361" s="262"/>
      <c r="C361" s="263"/>
      <c r="D361" s="246" t="s">
        <v>141</v>
      </c>
      <c r="E361" s="264" t="s">
        <v>32</v>
      </c>
      <c r="F361" s="265" t="s">
        <v>347</v>
      </c>
      <c r="G361" s="263"/>
      <c r="H361" s="264" t="s">
        <v>32</v>
      </c>
      <c r="I361" s="266"/>
      <c r="J361" s="263"/>
      <c r="K361" s="263"/>
      <c r="L361" s="267"/>
      <c r="M361" s="268"/>
      <c r="N361" s="269"/>
      <c r="O361" s="269"/>
      <c r="P361" s="269"/>
      <c r="Q361" s="269"/>
      <c r="R361" s="269"/>
      <c r="S361" s="269"/>
      <c r="T361" s="27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1" t="s">
        <v>141</v>
      </c>
      <c r="AU361" s="271" t="s">
        <v>88</v>
      </c>
      <c r="AV361" s="14" t="s">
        <v>85</v>
      </c>
      <c r="AW361" s="14" t="s">
        <v>39</v>
      </c>
      <c r="AX361" s="14" t="s">
        <v>78</v>
      </c>
      <c r="AY361" s="271" t="s">
        <v>129</v>
      </c>
    </row>
    <row r="362" s="14" customFormat="1">
      <c r="A362" s="14"/>
      <c r="B362" s="262"/>
      <c r="C362" s="263"/>
      <c r="D362" s="246" t="s">
        <v>141</v>
      </c>
      <c r="E362" s="264" t="s">
        <v>32</v>
      </c>
      <c r="F362" s="265" t="s">
        <v>348</v>
      </c>
      <c r="G362" s="263"/>
      <c r="H362" s="264" t="s">
        <v>32</v>
      </c>
      <c r="I362" s="266"/>
      <c r="J362" s="263"/>
      <c r="K362" s="263"/>
      <c r="L362" s="267"/>
      <c r="M362" s="268"/>
      <c r="N362" s="269"/>
      <c r="O362" s="269"/>
      <c r="P362" s="269"/>
      <c r="Q362" s="269"/>
      <c r="R362" s="269"/>
      <c r="S362" s="269"/>
      <c r="T362" s="27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71" t="s">
        <v>141</v>
      </c>
      <c r="AU362" s="271" t="s">
        <v>88</v>
      </c>
      <c r="AV362" s="14" t="s">
        <v>85</v>
      </c>
      <c r="AW362" s="14" t="s">
        <v>39</v>
      </c>
      <c r="AX362" s="14" t="s">
        <v>78</v>
      </c>
      <c r="AY362" s="271" t="s">
        <v>129</v>
      </c>
    </row>
    <row r="363" s="14" customFormat="1">
      <c r="A363" s="14"/>
      <c r="B363" s="262"/>
      <c r="C363" s="263"/>
      <c r="D363" s="246" t="s">
        <v>141</v>
      </c>
      <c r="E363" s="264" t="s">
        <v>32</v>
      </c>
      <c r="F363" s="265" t="s">
        <v>349</v>
      </c>
      <c r="G363" s="263"/>
      <c r="H363" s="264" t="s">
        <v>32</v>
      </c>
      <c r="I363" s="266"/>
      <c r="J363" s="263"/>
      <c r="K363" s="263"/>
      <c r="L363" s="267"/>
      <c r="M363" s="268"/>
      <c r="N363" s="269"/>
      <c r="O363" s="269"/>
      <c r="P363" s="269"/>
      <c r="Q363" s="269"/>
      <c r="R363" s="269"/>
      <c r="S363" s="269"/>
      <c r="T363" s="27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71" t="s">
        <v>141</v>
      </c>
      <c r="AU363" s="271" t="s">
        <v>88</v>
      </c>
      <c r="AV363" s="14" t="s">
        <v>85</v>
      </c>
      <c r="AW363" s="14" t="s">
        <v>39</v>
      </c>
      <c r="AX363" s="14" t="s">
        <v>78</v>
      </c>
      <c r="AY363" s="271" t="s">
        <v>129</v>
      </c>
    </row>
    <row r="364" s="14" customFormat="1">
      <c r="A364" s="14"/>
      <c r="B364" s="262"/>
      <c r="C364" s="263"/>
      <c r="D364" s="246" t="s">
        <v>141</v>
      </c>
      <c r="E364" s="264" t="s">
        <v>32</v>
      </c>
      <c r="F364" s="265" t="s">
        <v>159</v>
      </c>
      <c r="G364" s="263"/>
      <c r="H364" s="264" t="s">
        <v>32</v>
      </c>
      <c r="I364" s="266"/>
      <c r="J364" s="263"/>
      <c r="K364" s="263"/>
      <c r="L364" s="267"/>
      <c r="M364" s="268"/>
      <c r="N364" s="269"/>
      <c r="O364" s="269"/>
      <c r="P364" s="269"/>
      <c r="Q364" s="269"/>
      <c r="R364" s="269"/>
      <c r="S364" s="269"/>
      <c r="T364" s="27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71" t="s">
        <v>141</v>
      </c>
      <c r="AU364" s="271" t="s">
        <v>88</v>
      </c>
      <c r="AV364" s="14" t="s">
        <v>85</v>
      </c>
      <c r="AW364" s="14" t="s">
        <v>39</v>
      </c>
      <c r="AX364" s="14" t="s">
        <v>78</v>
      </c>
      <c r="AY364" s="271" t="s">
        <v>129</v>
      </c>
    </row>
    <row r="365" s="13" customFormat="1">
      <c r="A365" s="13"/>
      <c r="B365" s="251"/>
      <c r="C365" s="252"/>
      <c r="D365" s="246" t="s">
        <v>141</v>
      </c>
      <c r="E365" s="253" t="s">
        <v>32</v>
      </c>
      <c r="F365" s="254" t="s">
        <v>256</v>
      </c>
      <c r="G365" s="252"/>
      <c r="H365" s="255">
        <v>2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61" t="s">
        <v>141</v>
      </c>
      <c r="AU365" s="261" t="s">
        <v>88</v>
      </c>
      <c r="AV365" s="13" t="s">
        <v>88</v>
      </c>
      <c r="AW365" s="13" t="s">
        <v>39</v>
      </c>
      <c r="AX365" s="13" t="s">
        <v>78</v>
      </c>
      <c r="AY365" s="261" t="s">
        <v>129</v>
      </c>
    </row>
    <row r="366" s="15" customFormat="1">
      <c r="A366" s="15"/>
      <c r="B366" s="272"/>
      <c r="C366" s="273"/>
      <c r="D366" s="246" t="s">
        <v>141</v>
      </c>
      <c r="E366" s="274" t="s">
        <v>32</v>
      </c>
      <c r="F366" s="275" t="s">
        <v>160</v>
      </c>
      <c r="G366" s="273"/>
      <c r="H366" s="276">
        <v>2</v>
      </c>
      <c r="I366" s="277"/>
      <c r="J366" s="273"/>
      <c r="K366" s="273"/>
      <c r="L366" s="278"/>
      <c r="M366" s="279"/>
      <c r="N366" s="280"/>
      <c r="O366" s="280"/>
      <c r="P366" s="280"/>
      <c r="Q366" s="280"/>
      <c r="R366" s="280"/>
      <c r="S366" s="280"/>
      <c r="T366" s="28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82" t="s">
        <v>141</v>
      </c>
      <c r="AU366" s="282" t="s">
        <v>88</v>
      </c>
      <c r="AV366" s="15" t="s">
        <v>161</v>
      </c>
      <c r="AW366" s="15" t="s">
        <v>39</v>
      </c>
      <c r="AX366" s="15" t="s">
        <v>85</v>
      </c>
      <c r="AY366" s="282" t="s">
        <v>129</v>
      </c>
    </row>
    <row r="367" s="2" customFormat="1" ht="16.5" customHeight="1">
      <c r="A367" s="40"/>
      <c r="B367" s="41"/>
      <c r="C367" s="233" t="s">
        <v>8</v>
      </c>
      <c r="D367" s="233" t="s">
        <v>131</v>
      </c>
      <c r="E367" s="234" t="s">
        <v>357</v>
      </c>
      <c r="F367" s="235" t="s">
        <v>358</v>
      </c>
      <c r="G367" s="236" t="s">
        <v>134</v>
      </c>
      <c r="H367" s="237">
        <v>7</v>
      </c>
      <c r="I367" s="238"/>
      <c r="J367" s="239">
        <f>ROUND(I367*H367,2)</f>
        <v>0</v>
      </c>
      <c r="K367" s="235" t="s">
        <v>32</v>
      </c>
      <c r="L367" s="46"/>
      <c r="M367" s="240" t="s">
        <v>32</v>
      </c>
      <c r="N367" s="241" t="s">
        <v>49</v>
      </c>
      <c r="O367" s="86"/>
      <c r="P367" s="242">
        <f>O367*H367</f>
        <v>0</v>
      </c>
      <c r="Q367" s="242">
        <v>0</v>
      </c>
      <c r="R367" s="242">
        <f>Q367*H367</f>
        <v>0</v>
      </c>
      <c r="S367" s="242">
        <v>0</v>
      </c>
      <c r="T367" s="243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44" t="s">
        <v>135</v>
      </c>
      <c r="AT367" s="244" t="s">
        <v>131</v>
      </c>
      <c r="AU367" s="244" t="s">
        <v>88</v>
      </c>
      <c r="AY367" s="18" t="s">
        <v>129</v>
      </c>
      <c r="BE367" s="245">
        <f>IF(N367="základní",J367,0)</f>
        <v>0</v>
      </c>
      <c r="BF367" s="245">
        <f>IF(N367="snížená",J367,0)</f>
        <v>0</v>
      </c>
      <c r="BG367" s="245">
        <f>IF(N367="zákl. přenesená",J367,0)</f>
        <v>0</v>
      </c>
      <c r="BH367" s="245">
        <f>IF(N367="sníž. přenesená",J367,0)</f>
        <v>0</v>
      </c>
      <c r="BI367" s="245">
        <f>IF(N367="nulová",J367,0)</f>
        <v>0</v>
      </c>
      <c r="BJ367" s="18" t="s">
        <v>85</v>
      </c>
      <c r="BK367" s="245">
        <f>ROUND(I367*H367,2)</f>
        <v>0</v>
      </c>
      <c r="BL367" s="18" t="s">
        <v>135</v>
      </c>
      <c r="BM367" s="244" t="s">
        <v>359</v>
      </c>
    </row>
    <row r="368" s="2" customFormat="1">
      <c r="A368" s="40"/>
      <c r="B368" s="41"/>
      <c r="C368" s="42"/>
      <c r="D368" s="246" t="s">
        <v>137</v>
      </c>
      <c r="E368" s="42"/>
      <c r="F368" s="247" t="s">
        <v>360</v>
      </c>
      <c r="G368" s="42"/>
      <c r="H368" s="42"/>
      <c r="I368" s="150"/>
      <c r="J368" s="42"/>
      <c r="K368" s="42"/>
      <c r="L368" s="46"/>
      <c r="M368" s="248"/>
      <c r="N368" s="249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8" t="s">
        <v>137</v>
      </c>
      <c r="AU368" s="18" t="s">
        <v>88</v>
      </c>
    </row>
    <row r="369" s="14" customFormat="1">
      <c r="A369" s="14"/>
      <c r="B369" s="262"/>
      <c r="C369" s="263"/>
      <c r="D369" s="246" t="s">
        <v>141</v>
      </c>
      <c r="E369" s="264" t="s">
        <v>32</v>
      </c>
      <c r="F369" s="265" t="s">
        <v>361</v>
      </c>
      <c r="G369" s="263"/>
      <c r="H369" s="264" t="s">
        <v>32</v>
      </c>
      <c r="I369" s="266"/>
      <c r="J369" s="263"/>
      <c r="K369" s="263"/>
      <c r="L369" s="267"/>
      <c r="M369" s="268"/>
      <c r="N369" s="269"/>
      <c r="O369" s="269"/>
      <c r="P369" s="269"/>
      <c r="Q369" s="269"/>
      <c r="R369" s="269"/>
      <c r="S369" s="269"/>
      <c r="T369" s="27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1" t="s">
        <v>141</v>
      </c>
      <c r="AU369" s="271" t="s">
        <v>88</v>
      </c>
      <c r="AV369" s="14" t="s">
        <v>85</v>
      </c>
      <c r="AW369" s="14" t="s">
        <v>39</v>
      </c>
      <c r="AX369" s="14" t="s">
        <v>78</v>
      </c>
      <c r="AY369" s="271" t="s">
        <v>129</v>
      </c>
    </row>
    <row r="370" s="14" customFormat="1">
      <c r="A370" s="14"/>
      <c r="B370" s="262"/>
      <c r="C370" s="263"/>
      <c r="D370" s="246" t="s">
        <v>141</v>
      </c>
      <c r="E370" s="264" t="s">
        <v>32</v>
      </c>
      <c r="F370" s="265" t="s">
        <v>362</v>
      </c>
      <c r="G370" s="263"/>
      <c r="H370" s="264" t="s">
        <v>32</v>
      </c>
      <c r="I370" s="266"/>
      <c r="J370" s="263"/>
      <c r="K370" s="263"/>
      <c r="L370" s="267"/>
      <c r="M370" s="268"/>
      <c r="N370" s="269"/>
      <c r="O370" s="269"/>
      <c r="P370" s="269"/>
      <c r="Q370" s="269"/>
      <c r="R370" s="269"/>
      <c r="S370" s="269"/>
      <c r="T370" s="27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71" t="s">
        <v>141</v>
      </c>
      <c r="AU370" s="271" t="s">
        <v>88</v>
      </c>
      <c r="AV370" s="14" t="s">
        <v>85</v>
      </c>
      <c r="AW370" s="14" t="s">
        <v>39</v>
      </c>
      <c r="AX370" s="14" t="s">
        <v>78</v>
      </c>
      <c r="AY370" s="271" t="s">
        <v>129</v>
      </c>
    </row>
    <row r="371" s="14" customFormat="1">
      <c r="A371" s="14"/>
      <c r="B371" s="262"/>
      <c r="C371" s="263"/>
      <c r="D371" s="246" t="s">
        <v>141</v>
      </c>
      <c r="E371" s="264" t="s">
        <v>32</v>
      </c>
      <c r="F371" s="265" t="s">
        <v>363</v>
      </c>
      <c r="G371" s="263"/>
      <c r="H371" s="264" t="s">
        <v>32</v>
      </c>
      <c r="I371" s="266"/>
      <c r="J371" s="263"/>
      <c r="K371" s="263"/>
      <c r="L371" s="267"/>
      <c r="M371" s="268"/>
      <c r="N371" s="269"/>
      <c r="O371" s="269"/>
      <c r="P371" s="269"/>
      <c r="Q371" s="269"/>
      <c r="R371" s="269"/>
      <c r="S371" s="269"/>
      <c r="T371" s="27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71" t="s">
        <v>141</v>
      </c>
      <c r="AU371" s="271" t="s">
        <v>88</v>
      </c>
      <c r="AV371" s="14" t="s">
        <v>85</v>
      </c>
      <c r="AW371" s="14" t="s">
        <v>39</v>
      </c>
      <c r="AX371" s="14" t="s">
        <v>78</v>
      </c>
      <c r="AY371" s="271" t="s">
        <v>129</v>
      </c>
    </row>
    <row r="372" s="14" customFormat="1">
      <c r="A372" s="14"/>
      <c r="B372" s="262"/>
      <c r="C372" s="263"/>
      <c r="D372" s="246" t="s">
        <v>141</v>
      </c>
      <c r="E372" s="264" t="s">
        <v>32</v>
      </c>
      <c r="F372" s="265" t="s">
        <v>364</v>
      </c>
      <c r="G372" s="263"/>
      <c r="H372" s="264" t="s">
        <v>32</v>
      </c>
      <c r="I372" s="266"/>
      <c r="J372" s="263"/>
      <c r="K372" s="263"/>
      <c r="L372" s="267"/>
      <c r="M372" s="268"/>
      <c r="N372" s="269"/>
      <c r="O372" s="269"/>
      <c r="P372" s="269"/>
      <c r="Q372" s="269"/>
      <c r="R372" s="269"/>
      <c r="S372" s="269"/>
      <c r="T372" s="27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71" t="s">
        <v>141</v>
      </c>
      <c r="AU372" s="271" t="s">
        <v>88</v>
      </c>
      <c r="AV372" s="14" t="s">
        <v>85</v>
      </c>
      <c r="AW372" s="14" t="s">
        <v>39</v>
      </c>
      <c r="AX372" s="14" t="s">
        <v>78</v>
      </c>
      <c r="AY372" s="271" t="s">
        <v>129</v>
      </c>
    </row>
    <row r="373" s="14" customFormat="1">
      <c r="A373" s="14"/>
      <c r="B373" s="262"/>
      <c r="C373" s="263"/>
      <c r="D373" s="246" t="s">
        <v>141</v>
      </c>
      <c r="E373" s="264" t="s">
        <v>32</v>
      </c>
      <c r="F373" s="265" t="s">
        <v>365</v>
      </c>
      <c r="G373" s="263"/>
      <c r="H373" s="264" t="s">
        <v>32</v>
      </c>
      <c r="I373" s="266"/>
      <c r="J373" s="263"/>
      <c r="K373" s="263"/>
      <c r="L373" s="267"/>
      <c r="M373" s="268"/>
      <c r="N373" s="269"/>
      <c r="O373" s="269"/>
      <c r="P373" s="269"/>
      <c r="Q373" s="269"/>
      <c r="R373" s="269"/>
      <c r="S373" s="269"/>
      <c r="T373" s="27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1" t="s">
        <v>141</v>
      </c>
      <c r="AU373" s="271" t="s">
        <v>88</v>
      </c>
      <c r="AV373" s="14" t="s">
        <v>85</v>
      </c>
      <c r="AW373" s="14" t="s">
        <v>39</v>
      </c>
      <c r="AX373" s="14" t="s">
        <v>78</v>
      </c>
      <c r="AY373" s="271" t="s">
        <v>129</v>
      </c>
    </row>
    <row r="374" s="14" customFormat="1">
      <c r="A374" s="14"/>
      <c r="B374" s="262"/>
      <c r="C374" s="263"/>
      <c r="D374" s="246" t="s">
        <v>141</v>
      </c>
      <c r="E374" s="264" t="s">
        <v>32</v>
      </c>
      <c r="F374" s="265" t="s">
        <v>366</v>
      </c>
      <c r="G374" s="263"/>
      <c r="H374" s="264" t="s">
        <v>32</v>
      </c>
      <c r="I374" s="266"/>
      <c r="J374" s="263"/>
      <c r="K374" s="263"/>
      <c r="L374" s="267"/>
      <c r="M374" s="268"/>
      <c r="N374" s="269"/>
      <c r="O374" s="269"/>
      <c r="P374" s="269"/>
      <c r="Q374" s="269"/>
      <c r="R374" s="269"/>
      <c r="S374" s="269"/>
      <c r="T374" s="27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71" t="s">
        <v>141</v>
      </c>
      <c r="AU374" s="271" t="s">
        <v>88</v>
      </c>
      <c r="AV374" s="14" t="s">
        <v>85</v>
      </c>
      <c r="AW374" s="14" t="s">
        <v>39</v>
      </c>
      <c r="AX374" s="14" t="s">
        <v>78</v>
      </c>
      <c r="AY374" s="271" t="s">
        <v>129</v>
      </c>
    </row>
    <row r="375" s="14" customFormat="1">
      <c r="A375" s="14"/>
      <c r="B375" s="262"/>
      <c r="C375" s="263"/>
      <c r="D375" s="246" t="s">
        <v>141</v>
      </c>
      <c r="E375" s="264" t="s">
        <v>32</v>
      </c>
      <c r="F375" s="265" t="s">
        <v>367</v>
      </c>
      <c r="G375" s="263"/>
      <c r="H375" s="264" t="s">
        <v>32</v>
      </c>
      <c r="I375" s="266"/>
      <c r="J375" s="263"/>
      <c r="K375" s="263"/>
      <c r="L375" s="267"/>
      <c r="M375" s="268"/>
      <c r="N375" s="269"/>
      <c r="O375" s="269"/>
      <c r="P375" s="269"/>
      <c r="Q375" s="269"/>
      <c r="R375" s="269"/>
      <c r="S375" s="269"/>
      <c r="T375" s="27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71" t="s">
        <v>141</v>
      </c>
      <c r="AU375" s="271" t="s">
        <v>88</v>
      </c>
      <c r="AV375" s="14" t="s">
        <v>85</v>
      </c>
      <c r="AW375" s="14" t="s">
        <v>39</v>
      </c>
      <c r="AX375" s="14" t="s">
        <v>78</v>
      </c>
      <c r="AY375" s="271" t="s">
        <v>129</v>
      </c>
    </row>
    <row r="376" s="14" customFormat="1">
      <c r="A376" s="14"/>
      <c r="B376" s="262"/>
      <c r="C376" s="263"/>
      <c r="D376" s="246" t="s">
        <v>141</v>
      </c>
      <c r="E376" s="264" t="s">
        <v>32</v>
      </c>
      <c r="F376" s="265" t="s">
        <v>368</v>
      </c>
      <c r="G376" s="263"/>
      <c r="H376" s="264" t="s">
        <v>32</v>
      </c>
      <c r="I376" s="266"/>
      <c r="J376" s="263"/>
      <c r="K376" s="263"/>
      <c r="L376" s="267"/>
      <c r="M376" s="268"/>
      <c r="N376" s="269"/>
      <c r="O376" s="269"/>
      <c r="P376" s="269"/>
      <c r="Q376" s="269"/>
      <c r="R376" s="269"/>
      <c r="S376" s="269"/>
      <c r="T376" s="27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71" t="s">
        <v>141</v>
      </c>
      <c r="AU376" s="271" t="s">
        <v>88</v>
      </c>
      <c r="AV376" s="14" t="s">
        <v>85</v>
      </c>
      <c r="AW376" s="14" t="s">
        <v>39</v>
      </c>
      <c r="AX376" s="14" t="s">
        <v>78</v>
      </c>
      <c r="AY376" s="271" t="s">
        <v>129</v>
      </c>
    </row>
    <row r="377" s="14" customFormat="1">
      <c r="A377" s="14"/>
      <c r="B377" s="262"/>
      <c r="C377" s="263"/>
      <c r="D377" s="246" t="s">
        <v>141</v>
      </c>
      <c r="E377" s="264" t="s">
        <v>32</v>
      </c>
      <c r="F377" s="265" t="s">
        <v>369</v>
      </c>
      <c r="G377" s="263"/>
      <c r="H377" s="264" t="s">
        <v>32</v>
      </c>
      <c r="I377" s="266"/>
      <c r="J377" s="263"/>
      <c r="K377" s="263"/>
      <c r="L377" s="267"/>
      <c r="M377" s="268"/>
      <c r="N377" s="269"/>
      <c r="O377" s="269"/>
      <c r="P377" s="269"/>
      <c r="Q377" s="269"/>
      <c r="R377" s="269"/>
      <c r="S377" s="269"/>
      <c r="T377" s="27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1" t="s">
        <v>141</v>
      </c>
      <c r="AU377" s="271" t="s">
        <v>88</v>
      </c>
      <c r="AV377" s="14" t="s">
        <v>85</v>
      </c>
      <c r="AW377" s="14" t="s">
        <v>39</v>
      </c>
      <c r="AX377" s="14" t="s">
        <v>78</v>
      </c>
      <c r="AY377" s="271" t="s">
        <v>129</v>
      </c>
    </row>
    <row r="378" s="14" customFormat="1">
      <c r="A378" s="14"/>
      <c r="B378" s="262"/>
      <c r="C378" s="263"/>
      <c r="D378" s="246" t="s">
        <v>141</v>
      </c>
      <c r="E378" s="264" t="s">
        <v>32</v>
      </c>
      <c r="F378" s="265" t="s">
        <v>370</v>
      </c>
      <c r="G378" s="263"/>
      <c r="H378" s="264" t="s">
        <v>32</v>
      </c>
      <c r="I378" s="266"/>
      <c r="J378" s="263"/>
      <c r="K378" s="263"/>
      <c r="L378" s="267"/>
      <c r="M378" s="268"/>
      <c r="N378" s="269"/>
      <c r="O378" s="269"/>
      <c r="P378" s="269"/>
      <c r="Q378" s="269"/>
      <c r="R378" s="269"/>
      <c r="S378" s="269"/>
      <c r="T378" s="27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71" t="s">
        <v>141</v>
      </c>
      <c r="AU378" s="271" t="s">
        <v>88</v>
      </c>
      <c r="AV378" s="14" t="s">
        <v>85</v>
      </c>
      <c r="AW378" s="14" t="s">
        <v>39</v>
      </c>
      <c r="AX378" s="14" t="s">
        <v>78</v>
      </c>
      <c r="AY378" s="271" t="s">
        <v>129</v>
      </c>
    </row>
    <row r="379" s="14" customFormat="1">
      <c r="A379" s="14"/>
      <c r="B379" s="262"/>
      <c r="C379" s="263"/>
      <c r="D379" s="246" t="s">
        <v>141</v>
      </c>
      <c r="E379" s="264" t="s">
        <v>32</v>
      </c>
      <c r="F379" s="265" t="s">
        <v>159</v>
      </c>
      <c r="G379" s="263"/>
      <c r="H379" s="264" t="s">
        <v>32</v>
      </c>
      <c r="I379" s="266"/>
      <c r="J379" s="263"/>
      <c r="K379" s="263"/>
      <c r="L379" s="267"/>
      <c r="M379" s="268"/>
      <c r="N379" s="269"/>
      <c r="O379" s="269"/>
      <c r="P379" s="269"/>
      <c r="Q379" s="269"/>
      <c r="R379" s="269"/>
      <c r="S379" s="269"/>
      <c r="T379" s="27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71" t="s">
        <v>141</v>
      </c>
      <c r="AU379" s="271" t="s">
        <v>88</v>
      </c>
      <c r="AV379" s="14" t="s">
        <v>85</v>
      </c>
      <c r="AW379" s="14" t="s">
        <v>39</v>
      </c>
      <c r="AX379" s="14" t="s">
        <v>78</v>
      </c>
      <c r="AY379" s="271" t="s">
        <v>129</v>
      </c>
    </row>
    <row r="380" s="13" customFormat="1">
      <c r="A380" s="13"/>
      <c r="B380" s="251"/>
      <c r="C380" s="252"/>
      <c r="D380" s="246" t="s">
        <v>141</v>
      </c>
      <c r="E380" s="253" t="s">
        <v>32</v>
      </c>
      <c r="F380" s="254" t="s">
        <v>302</v>
      </c>
      <c r="G380" s="252"/>
      <c r="H380" s="255">
        <v>1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1" t="s">
        <v>141</v>
      </c>
      <c r="AU380" s="261" t="s">
        <v>88</v>
      </c>
      <c r="AV380" s="13" t="s">
        <v>88</v>
      </c>
      <c r="AW380" s="13" t="s">
        <v>39</v>
      </c>
      <c r="AX380" s="13" t="s">
        <v>78</v>
      </c>
      <c r="AY380" s="261" t="s">
        <v>129</v>
      </c>
    </row>
    <row r="381" s="13" customFormat="1">
      <c r="A381" s="13"/>
      <c r="B381" s="251"/>
      <c r="C381" s="252"/>
      <c r="D381" s="246" t="s">
        <v>141</v>
      </c>
      <c r="E381" s="253" t="s">
        <v>32</v>
      </c>
      <c r="F381" s="254" t="s">
        <v>371</v>
      </c>
      <c r="G381" s="252"/>
      <c r="H381" s="255">
        <v>6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1" t="s">
        <v>141</v>
      </c>
      <c r="AU381" s="261" t="s">
        <v>88</v>
      </c>
      <c r="AV381" s="13" t="s">
        <v>88</v>
      </c>
      <c r="AW381" s="13" t="s">
        <v>39</v>
      </c>
      <c r="AX381" s="13" t="s">
        <v>78</v>
      </c>
      <c r="AY381" s="261" t="s">
        <v>129</v>
      </c>
    </row>
    <row r="382" s="15" customFormat="1">
      <c r="A382" s="15"/>
      <c r="B382" s="272"/>
      <c r="C382" s="273"/>
      <c r="D382" s="246" t="s">
        <v>141</v>
      </c>
      <c r="E382" s="274" t="s">
        <v>32</v>
      </c>
      <c r="F382" s="275" t="s">
        <v>160</v>
      </c>
      <c r="G382" s="273"/>
      <c r="H382" s="276">
        <v>7</v>
      </c>
      <c r="I382" s="277"/>
      <c r="J382" s="273"/>
      <c r="K382" s="273"/>
      <c r="L382" s="278"/>
      <c r="M382" s="279"/>
      <c r="N382" s="280"/>
      <c r="O382" s="280"/>
      <c r="P382" s="280"/>
      <c r="Q382" s="280"/>
      <c r="R382" s="280"/>
      <c r="S382" s="280"/>
      <c r="T382" s="281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82" t="s">
        <v>141</v>
      </c>
      <c r="AU382" s="282" t="s">
        <v>88</v>
      </c>
      <c r="AV382" s="15" t="s">
        <v>161</v>
      </c>
      <c r="AW382" s="15" t="s">
        <v>39</v>
      </c>
      <c r="AX382" s="15" t="s">
        <v>85</v>
      </c>
      <c r="AY382" s="282" t="s">
        <v>129</v>
      </c>
    </row>
    <row r="383" s="2" customFormat="1" ht="16.5" customHeight="1">
      <c r="A383" s="40"/>
      <c r="B383" s="41"/>
      <c r="C383" s="233" t="s">
        <v>135</v>
      </c>
      <c r="D383" s="233" t="s">
        <v>131</v>
      </c>
      <c r="E383" s="234" t="s">
        <v>372</v>
      </c>
      <c r="F383" s="235" t="s">
        <v>373</v>
      </c>
      <c r="G383" s="236" t="s">
        <v>134</v>
      </c>
      <c r="H383" s="237">
        <v>10</v>
      </c>
      <c r="I383" s="238"/>
      <c r="J383" s="239">
        <f>ROUND(I383*H383,2)</f>
        <v>0</v>
      </c>
      <c r="K383" s="235" t="s">
        <v>32</v>
      </c>
      <c r="L383" s="46"/>
      <c r="M383" s="240" t="s">
        <v>32</v>
      </c>
      <c r="N383" s="241" t="s">
        <v>49</v>
      </c>
      <c r="O383" s="86"/>
      <c r="P383" s="242">
        <f>O383*H383</f>
        <v>0</v>
      </c>
      <c r="Q383" s="242">
        <v>0</v>
      </c>
      <c r="R383" s="242">
        <f>Q383*H383</f>
        <v>0</v>
      </c>
      <c r="S383" s="242">
        <v>0</v>
      </c>
      <c r="T383" s="243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44" t="s">
        <v>135</v>
      </c>
      <c r="AT383" s="244" t="s">
        <v>131</v>
      </c>
      <c r="AU383" s="244" t="s">
        <v>88</v>
      </c>
      <c r="AY383" s="18" t="s">
        <v>129</v>
      </c>
      <c r="BE383" s="245">
        <f>IF(N383="základní",J383,0)</f>
        <v>0</v>
      </c>
      <c r="BF383" s="245">
        <f>IF(N383="snížená",J383,0)</f>
        <v>0</v>
      </c>
      <c r="BG383" s="245">
        <f>IF(N383="zákl. přenesená",J383,0)</f>
        <v>0</v>
      </c>
      <c r="BH383" s="245">
        <f>IF(N383="sníž. přenesená",J383,0)</f>
        <v>0</v>
      </c>
      <c r="BI383" s="245">
        <f>IF(N383="nulová",J383,0)</f>
        <v>0</v>
      </c>
      <c r="BJ383" s="18" t="s">
        <v>85</v>
      </c>
      <c r="BK383" s="245">
        <f>ROUND(I383*H383,2)</f>
        <v>0</v>
      </c>
      <c r="BL383" s="18" t="s">
        <v>135</v>
      </c>
      <c r="BM383" s="244" t="s">
        <v>374</v>
      </c>
    </row>
    <row r="384" s="2" customFormat="1">
      <c r="A384" s="40"/>
      <c r="B384" s="41"/>
      <c r="C384" s="42"/>
      <c r="D384" s="246" t="s">
        <v>137</v>
      </c>
      <c r="E384" s="42"/>
      <c r="F384" s="247" t="s">
        <v>373</v>
      </c>
      <c r="G384" s="42"/>
      <c r="H384" s="42"/>
      <c r="I384" s="150"/>
      <c r="J384" s="42"/>
      <c r="K384" s="42"/>
      <c r="L384" s="46"/>
      <c r="M384" s="248"/>
      <c r="N384" s="249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8" t="s">
        <v>137</v>
      </c>
      <c r="AU384" s="18" t="s">
        <v>88</v>
      </c>
    </row>
    <row r="385" s="14" customFormat="1">
      <c r="A385" s="14"/>
      <c r="B385" s="262"/>
      <c r="C385" s="263"/>
      <c r="D385" s="246" t="s">
        <v>141</v>
      </c>
      <c r="E385" s="264" t="s">
        <v>32</v>
      </c>
      <c r="F385" s="265" t="s">
        <v>375</v>
      </c>
      <c r="G385" s="263"/>
      <c r="H385" s="264" t="s">
        <v>32</v>
      </c>
      <c r="I385" s="266"/>
      <c r="J385" s="263"/>
      <c r="K385" s="263"/>
      <c r="L385" s="267"/>
      <c r="M385" s="268"/>
      <c r="N385" s="269"/>
      <c r="O385" s="269"/>
      <c r="P385" s="269"/>
      <c r="Q385" s="269"/>
      <c r="R385" s="269"/>
      <c r="S385" s="269"/>
      <c r="T385" s="27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1" t="s">
        <v>141</v>
      </c>
      <c r="AU385" s="271" t="s">
        <v>88</v>
      </c>
      <c r="AV385" s="14" t="s">
        <v>85</v>
      </c>
      <c r="AW385" s="14" t="s">
        <v>39</v>
      </c>
      <c r="AX385" s="14" t="s">
        <v>78</v>
      </c>
      <c r="AY385" s="271" t="s">
        <v>129</v>
      </c>
    </row>
    <row r="386" s="14" customFormat="1">
      <c r="A386" s="14"/>
      <c r="B386" s="262"/>
      <c r="C386" s="263"/>
      <c r="D386" s="246" t="s">
        <v>141</v>
      </c>
      <c r="E386" s="264" t="s">
        <v>32</v>
      </c>
      <c r="F386" s="265" t="s">
        <v>376</v>
      </c>
      <c r="G386" s="263"/>
      <c r="H386" s="264" t="s">
        <v>32</v>
      </c>
      <c r="I386" s="266"/>
      <c r="J386" s="263"/>
      <c r="K386" s="263"/>
      <c r="L386" s="267"/>
      <c r="M386" s="268"/>
      <c r="N386" s="269"/>
      <c r="O386" s="269"/>
      <c r="P386" s="269"/>
      <c r="Q386" s="269"/>
      <c r="R386" s="269"/>
      <c r="S386" s="269"/>
      <c r="T386" s="27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71" t="s">
        <v>141</v>
      </c>
      <c r="AU386" s="271" t="s">
        <v>88</v>
      </c>
      <c r="AV386" s="14" t="s">
        <v>85</v>
      </c>
      <c r="AW386" s="14" t="s">
        <v>39</v>
      </c>
      <c r="AX386" s="14" t="s">
        <v>78</v>
      </c>
      <c r="AY386" s="271" t="s">
        <v>129</v>
      </c>
    </row>
    <row r="387" s="14" customFormat="1">
      <c r="A387" s="14"/>
      <c r="B387" s="262"/>
      <c r="C387" s="263"/>
      <c r="D387" s="246" t="s">
        <v>141</v>
      </c>
      <c r="E387" s="264" t="s">
        <v>32</v>
      </c>
      <c r="F387" s="265" t="s">
        <v>377</v>
      </c>
      <c r="G387" s="263"/>
      <c r="H387" s="264" t="s">
        <v>32</v>
      </c>
      <c r="I387" s="266"/>
      <c r="J387" s="263"/>
      <c r="K387" s="263"/>
      <c r="L387" s="267"/>
      <c r="M387" s="268"/>
      <c r="N387" s="269"/>
      <c r="O387" s="269"/>
      <c r="P387" s="269"/>
      <c r="Q387" s="269"/>
      <c r="R387" s="269"/>
      <c r="S387" s="269"/>
      <c r="T387" s="27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71" t="s">
        <v>141</v>
      </c>
      <c r="AU387" s="271" t="s">
        <v>88</v>
      </c>
      <c r="AV387" s="14" t="s">
        <v>85</v>
      </c>
      <c r="AW387" s="14" t="s">
        <v>39</v>
      </c>
      <c r="AX387" s="14" t="s">
        <v>78</v>
      </c>
      <c r="AY387" s="271" t="s">
        <v>129</v>
      </c>
    </row>
    <row r="388" s="14" customFormat="1">
      <c r="A388" s="14"/>
      <c r="B388" s="262"/>
      <c r="C388" s="263"/>
      <c r="D388" s="246" t="s">
        <v>141</v>
      </c>
      <c r="E388" s="264" t="s">
        <v>32</v>
      </c>
      <c r="F388" s="265" t="s">
        <v>378</v>
      </c>
      <c r="G388" s="263"/>
      <c r="H388" s="264" t="s">
        <v>32</v>
      </c>
      <c r="I388" s="266"/>
      <c r="J388" s="263"/>
      <c r="K388" s="263"/>
      <c r="L388" s="267"/>
      <c r="M388" s="268"/>
      <c r="N388" s="269"/>
      <c r="O388" s="269"/>
      <c r="P388" s="269"/>
      <c r="Q388" s="269"/>
      <c r="R388" s="269"/>
      <c r="S388" s="269"/>
      <c r="T388" s="27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71" t="s">
        <v>141</v>
      </c>
      <c r="AU388" s="271" t="s">
        <v>88</v>
      </c>
      <c r="AV388" s="14" t="s">
        <v>85</v>
      </c>
      <c r="AW388" s="14" t="s">
        <v>39</v>
      </c>
      <c r="AX388" s="14" t="s">
        <v>78</v>
      </c>
      <c r="AY388" s="271" t="s">
        <v>129</v>
      </c>
    </row>
    <row r="389" s="14" customFormat="1">
      <c r="A389" s="14"/>
      <c r="B389" s="262"/>
      <c r="C389" s="263"/>
      <c r="D389" s="246" t="s">
        <v>141</v>
      </c>
      <c r="E389" s="264" t="s">
        <v>32</v>
      </c>
      <c r="F389" s="265" t="s">
        <v>379</v>
      </c>
      <c r="G389" s="263"/>
      <c r="H389" s="264" t="s">
        <v>32</v>
      </c>
      <c r="I389" s="266"/>
      <c r="J389" s="263"/>
      <c r="K389" s="263"/>
      <c r="L389" s="267"/>
      <c r="M389" s="268"/>
      <c r="N389" s="269"/>
      <c r="O389" s="269"/>
      <c r="P389" s="269"/>
      <c r="Q389" s="269"/>
      <c r="R389" s="269"/>
      <c r="S389" s="269"/>
      <c r="T389" s="27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1" t="s">
        <v>141</v>
      </c>
      <c r="AU389" s="271" t="s">
        <v>88</v>
      </c>
      <c r="AV389" s="14" t="s">
        <v>85</v>
      </c>
      <c r="AW389" s="14" t="s">
        <v>39</v>
      </c>
      <c r="AX389" s="14" t="s">
        <v>78</v>
      </c>
      <c r="AY389" s="271" t="s">
        <v>129</v>
      </c>
    </row>
    <row r="390" s="14" customFormat="1">
      <c r="A390" s="14"/>
      <c r="B390" s="262"/>
      <c r="C390" s="263"/>
      <c r="D390" s="246" t="s">
        <v>141</v>
      </c>
      <c r="E390" s="264" t="s">
        <v>32</v>
      </c>
      <c r="F390" s="265" t="s">
        <v>380</v>
      </c>
      <c r="G390" s="263"/>
      <c r="H390" s="264" t="s">
        <v>32</v>
      </c>
      <c r="I390" s="266"/>
      <c r="J390" s="263"/>
      <c r="K390" s="263"/>
      <c r="L390" s="267"/>
      <c r="M390" s="268"/>
      <c r="N390" s="269"/>
      <c r="O390" s="269"/>
      <c r="P390" s="269"/>
      <c r="Q390" s="269"/>
      <c r="R390" s="269"/>
      <c r="S390" s="269"/>
      <c r="T390" s="27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71" t="s">
        <v>141</v>
      </c>
      <c r="AU390" s="271" t="s">
        <v>88</v>
      </c>
      <c r="AV390" s="14" t="s">
        <v>85</v>
      </c>
      <c r="AW390" s="14" t="s">
        <v>39</v>
      </c>
      <c r="AX390" s="14" t="s">
        <v>78</v>
      </c>
      <c r="AY390" s="271" t="s">
        <v>129</v>
      </c>
    </row>
    <row r="391" s="14" customFormat="1">
      <c r="A391" s="14"/>
      <c r="B391" s="262"/>
      <c r="C391" s="263"/>
      <c r="D391" s="246" t="s">
        <v>141</v>
      </c>
      <c r="E391" s="264" t="s">
        <v>32</v>
      </c>
      <c r="F391" s="265" t="s">
        <v>381</v>
      </c>
      <c r="G391" s="263"/>
      <c r="H391" s="264" t="s">
        <v>32</v>
      </c>
      <c r="I391" s="266"/>
      <c r="J391" s="263"/>
      <c r="K391" s="263"/>
      <c r="L391" s="267"/>
      <c r="M391" s="268"/>
      <c r="N391" s="269"/>
      <c r="O391" s="269"/>
      <c r="P391" s="269"/>
      <c r="Q391" s="269"/>
      <c r="R391" s="269"/>
      <c r="S391" s="269"/>
      <c r="T391" s="27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71" t="s">
        <v>141</v>
      </c>
      <c r="AU391" s="271" t="s">
        <v>88</v>
      </c>
      <c r="AV391" s="14" t="s">
        <v>85</v>
      </c>
      <c r="AW391" s="14" t="s">
        <v>39</v>
      </c>
      <c r="AX391" s="14" t="s">
        <v>78</v>
      </c>
      <c r="AY391" s="271" t="s">
        <v>129</v>
      </c>
    </row>
    <row r="392" s="14" customFormat="1">
      <c r="A392" s="14"/>
      <c r="B392" s="262"/>
      <c r="C392" s="263"/>
      <c r="D392" s="246" t="s">
        <v>141</v>
      </c>
      <c r="E392" s="264" t="s">
        <v>32</v>
      </c>
      <c r="F392" s="265" t="s">
        <v>159</v>
      </c>
      <c r="G392" s="263"/>
      <c r="H392" s="264" t="s">
        <v>32</v>
      </c>
      <c r="I392" s="266"/>
      <c r="J392" s="263"/>
      <c r="K392" s="263"/>
      <c r="L392" s="267"/>
      <c r="M392" s="268"/>
      <c r="N392" s="269"/>
      <c r="O392" s="269"/>
      <c r="P392" s="269"/>
      <c r="Q392" s="269"/>
      <c r="R392" s="269"/>
      <c r="S392" s="269"/>
      <c r="T392" s="27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71" t="s">
        <v>141</v>
      </c>
      <c r="AU392" s="271" t="s">
        <v>88</v>
      </c>
      <c r="AV392" s="14" t="s">
        <v>85</v>
      </c>
      <c r="AW392" s="14" t="s">
        <v>39</v>
      </c>
      <c r="AX392" s="14" t="s">
        <v>78</v>
      </c>
      <c r="AY392" s="271" t="s">
        <v>129</v>
      </c>
    </row>
    <row r="393" s="13" customFormat="1">
      <c r="A393" s="13"/>
      <c r="B393" s="251"/>
      <c r="C393" s="252"/>
      <c r="D393" s="246" t="s">
        <v>141</v>
      </c>
      <c r="E393" s="253" t="s">
        <v>32</v>
      </c>
      <c r="F393" s="254" t="s">
        <v>382</v>
      </c>
      <c r="G393" s="252"/>
      <c r="H393" s="255">
        <v>10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61" t="s">
        <v>141</v>
      </c>
      <c r="AU393" s="261" t="s">
        <v>88</v>
      </c>
      <c r="AV393" s="13" t="s">
        <v>88</v>
      </c>
      <c r="AW393" s="13" t="s">
        <v>39</v>
      </c>
      <c r="AX393" s="13" t="s">
        <v>78</v>
      </c>
      <c r="AY393" s="261" t="s">
        <v>129</v>
      </c>
    </row>
    <row r="394" s="15" customFormat="1">
      <c r="A394" s="15"/>
      <c r="B394" s="272"/>
      <c r="C394" s="273"/>
      <c r="D394" s="246" t="s">
        <v>141</v>
      </c>
      <c r="E394" s="274" t="s">
        <v>32</v>
      </c>
      <c r="F394" s="275" t="s">
        <v>160</v>
      </c>
      <c r="G394" s="273"/>
      <c r="H394" s="276">
        <v>10</v>
      </c>
      <c r="I394" s="277"/>
      <c r="J394" s="273"/>
      <c r="K394" s="273"/>
      <c r="L394" s="278"/>
      <c r="M394" s="279"/>
      <c r="N394" s="280"/>
      <c r="O394" s="280"/>
      <c r="P394" s="280"/>
      <c r="Q394" s="280"/>
      <c r="R394" s="280"/>
      <c r="S394" s="280"/>
      <c r="T394" s="28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82" t="s">
        <v>141</v>
      </c>
      <c r="AU394" s="282" t="s">
        <v>88</v>
      </c>
      <c r="AV394" s="15" t="s">
        <v>161</v>
      </c>
      <c r="AW394" s="15" t="s">
        <v>39</v>
      </c>
      <c r="AX394" s="15" t="s">
        <v>85</v>
      </c>
      <c r="AY394" s="282" t="s">
        <v>129</v>
      </c>
    </row>
    <row r="395" s="2" customFormat="1" ht="16.5" customHeight="1">
      <c r="A395" s="40"/>
      <c r="B395" s="41"/>
      <c r="C395" s="233" t="s">
        <v>383</v>
      </c>
      <c r="D395" s="233" t="s">
        <v>131</v>
      </c>
      <c r="E395" s="234" t="s">
        <v>384</v>
      </c>
      <c r="F395" s="235" t="s">
        <v>385</v>
      </c>
      <c r="G395" s="236" t="s">
        <v>134</v>
      </c>
      <c r="H395" s="237">
        <v>55</v>
      </c>
      <c r="I395" s="238"/>
      <c r="J395" s="239">
        <f>ROUND(I395*H395,2)</f>
        <v>0</v>
      </c>
      <c r="K395" s="235" t="s">
        <v>32</v>
      </c>
      <c r="L395" s="46"/>
      <c r="M395" s="240" t="s">
        <v>32</v>
      </c>
      <c r="N395" s="241" t="s">
        <v>49</v>
      </c>
      <c r="O395" s="86"/>
      <c r="P395" s="242">
        <f>O395*H395</f>
        <v>0</v>
      </c>
      <c r="Q395" s="242">
        <v>0</v>
      </c>
      <c r="R395" s="242">
        <f>Q395*H395</f>
        <v>0</v>
      </c>
      <c r="S395" s="242">
        <v>0</v>
      </c>
      <c r="T395" s="243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44" t="s">
        <v>135</v>
      </c>
      <c r="AT395" s="244" t="s">
        <v>131</v>
      </c>
      <c r="AU395" s="244" t="s">
        <v>88</v>
      </c>
      <c r="AY395" s="18" t="s">
        <v>129</v>
      </c>
      <c r="BE395" s="245">
        <f>IF(N395="základní",J395,0)</f>
        <v>0</v>
      </c>
      <c r="BF395" s="245">
        <f>IF(N395="snížená",J395,0)</f>
        <v>0</v>
      </c>
      <c r="BG395" s="245">
        <f>IF(N395="zákl. přenesená",J395,0)</f>
        <v>0</v>
      </c>
      <c r="BH395" s="245">
        <f>IF(N395="sníž. přenesená",J395,0)</f>
        <v>0</v>
      </c>
      <c r="BI395" s="245">
        <f>IF(N395="nulová",J395,0)</f>
        <v>0</v>
      </c>
      <c r="BJ395" s="18" t="s">
        <v>85</v>
      </c>
      <c r="BK395" s="245">
        <f>ROUND(I395*H395,2)</f>
        <v>0</v>
      </c>
      <c r="BL395" s="18" t="s">
        <v>135</v>
      </c>
      <c r="BM395" s="244" t="s">
        <v>386</v>
      </c>
    </row>
    <row r="396" s="2" customFormat="1">
      <c r="A396" s="40"/>
      <c r="B396" s="41"/>
      <c r="C396" s="42"/>
      <c r="D396" s="246" t="s">
        <v>137</v>
      </c>
      <c r="E396" s="42"/>
      <c r="F396" s="247" t="s">
        <v>385</v>
      </c>
      <c r="G396" s="42"/>
      <c r="H396" s="42"/>
      <c r="I396" s="150"/>
      <c r="J396" s="42"/>
      <c r="K396" s="42"/>
      <c r="L396" s="46"/>
      <c r="M396" s="248"/>
      <c r="N396" s="249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8" t="s">
        <v>137</v>
      </c>
      <c r="AU396" s="18" t="s">
        <v>88</v>
      </c>
    </row>
    <row r="397" s="14" customFormat="1">
      <c r="A397" s="14"/>
      <c r="B397" s="262"/>
      <c r="C397" s="263"/>
      <c r="D397" s="246" t="s">
        <v>141</v>
      </c>
      <c r="E397" s="264" t="s">
        <v>32</v>
      </c>
      <c r="F397" s="265" t="s">
        <v>387</v>
      </c>
      <c r="G397" s="263"/>
      <c r="H397" s="264" t="s">
        <v>32</v>
      </c>
      <c r="I397" s="266"/>
      <c r="J397" s="263"/>
      <c r="K397" s="263"/>
      <c r="L397" s="267"/>
      <c r="M397" s="268"/>
      <c r="N397" s="269"/>
      <c r="O397" s="269"/>
      <c r="P397" s="269"/>
      <c r="Q397" s="269"/>
      <c r="R397" s="269"/>
      <c r="S397" s="269"/>
      <c r="T397" s="27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1" t="s">
        <v>141</v>
      </c>
      <c r="AU397" s="271" t="s">
        <v>88</v>
      </c>
      <c r="AV397" s="14" t="s">
        <v>85</v>
      </c>
      <c r="AW397" s="14" t="s">
        <v>39</v>
      </c>
      <c r="AX397" s="14" t="s">
        <v>78</v>
      </c>
      <c r="AY397" s="271" t="s">
        <v>129</v>
      </c>
    </row>
    <row r="398" s="14" customFormat="1">
      <c r="A398" s="14"/>
      <c r="B398" s="262"/>
      <c r="C398" s="263"/>
      <c r="D398" s="246" t="s">
        <v>141</v>
      </c>
      <c r="E398" s="264" t="s">
        <v>32</v>
      </c>
      <c r="F398" s="265" t="s">
        <v>388</v>
      </c>
      <c r="G398" s="263"/>
      <c r="H398" s="264" t="s">
        <v>32</v>
      </c>
      <c r="I398" s="266"/>
      <c r="J398" s="263"/>
      <c r="K398" s="263"/>
      <c r="L398" s="267"/>
      <c r="M398" s="268"/>
      <c r="N398" s="269"/>
      <c r="O398" s="269"/>
      <c r="P398" s="269"/>
      <c r="Q398" s="269"/>
      <c r="R398" s="269"/>
      <c r="S398" s="269"/>
      <c r="T398" s="27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71" t="s">
        <v>141</v>
      </c>
      <c r="AU398" s="271" t="s">
        <v>88</v>
      </c>
      <c r="AV398" s="14" t="s">
        <v>85</v>
      </c>
      <c r="AW398" s="14" t="s">
        <v>39</v>
      </c>
      <c r="AX398" s="14" t="s">
        <v>78</v>
      </c>
      <c r="AY398" s="271" t="s">
        <v>129</v>
      </c>
    </row>
    <row r="399" s="14" customFormat="1">
      <c r="A399" s="14"/>
      <c r="B399" s="262"/>
      <c r="C399" s="263"/>
      <c r="D399" s="246" t="s">
        <v>141</v>
      </c>
      <c r="E399" s="264" t="s">
        <v>32</v>
      </c>
      <c r="F399" s="265" t="s">
        <v>389</v>
      </c>
      <c r="G399" s="263"/>
      <c r="H399" s="264" t="s">
        <v>32</v>
      </c>
      <c r="I399" s="266"/>
      <c r="J399" s="263"/>
      <c r="K399" s="263"/>
      <c r="L399" s="267"/>
      <c r="M399" s="268"/>
      <c r="N399" s="269"/>
      <c r="O399" s="269"/>
      <c r="P399" s="269"/>
      <c r="Q399" s="269"/>
      <c r="R399" s="269"/>
      <c r="S399" s="269"/>
      <c r="T399" s="27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71" t="s">
        <v>141</v>
      </c>
      <c r="AU399" s="271" t="s">
        <v>88</v>
      </c>
      <c r="AV399" s="14" t="s">
        <v>85</v>
      </c>
      <c r="AW399" s="14" t="s">
        <v>39</v>
      </c>
      <c r="AX399" s="14" t="s">
        <v>78</v>
      </c>
      <c r="AY399" s="271" t="s">
        <v>129</v>
      </c>
    </row>
    <row r="400" s="14" customFormat="1">
      <c r="A400" s="14"/>
      <c r="B400" s="262"/>
      <c r="C400" s="263"/>
      <c r="D400" s="246" t="s">
        <v>141</v>
      </c>
      <c r="E400" s="264" t="s">
        <v>32</v>
      </c>
      <c r="F400" s="265" t="s">
        <v>390</v>
      </c>
      <c r="G400" s="263"/>
      <c r="H400" s="264" t="s">
        <v>32</v>
      </c>
      <c r="I400" s="266"/>
      <c r="J400" s="263"/>
      <c r="K400" s="263"/>
      <c r="L400" s="267"/>
      <c r="M400" s="268"/>
      <c r="N400" s="269"/>
      <c r="O400" s="269"/>
      <c r="P400" s="269"/>
      <c r="Q400" s="269"/>
      <c r="R400" s="269"/>
      <c r="S400" s="269"/>
      <c r="T400" s="27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71" t="s">
        <v>141</v>
      </c>
      <c r="AU400" s="271" t="s">
        <v>88</v>
      </c>
      <c r="AV400" s="14" t="s">
        <v>85</v>
      </c>
      <c r="AW400" s="14" t="s">
        <v>39</v>
      </c>
      <c r="AX400" s="14" t="s">
        <v>78</v>
      </c>
      <c r="AY400" s="271" t="s">
        <v>129</v>
      </c>
    </row>
    <row r="401" s="14" customFormat="1">
      <c r="A401" s="14"/>
      <c r="B401" s="262"/>
      <c r="C401" s="263"/>
      <c r="D401" s="246" t="s">
        <v>141</v>
      </c>
      <c r="E401" s="264" t="s">
        <v>32</v>
      </c>
      <c r="F401" s="265" t="s">
        <v>391</v>
      </c>
      <c r="G401" s="263"/>
      <c r="H401" s="264" t="s">
        <v>32</v>
      </c>
      <c r="I401" s="266"/>
      <c r="J401" s="263"/>
      <c r="K401" s="263"/>
      <c r="L401" s="267"/>
      <c r="M401" s="268"/>
      <c r="N401" s="269"/>
      <c r="O401" s="269"/>
      <c r="P401" s="269"/>
      <c r="Q401" s="269"/>
      <c r="R401" s="269"/>
      <c r="S401" s="269"/>
      <c r="T401" s="27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1" t="s">
        <v>141</v>
      </c>
      <c r="AU401" s="271" t="s">
        <v>88</v>
      </c>
      <c r="AV401" s="14" t="s">
        <v>85</v>
      </c>
      <c r="AW401" s="14" t="s">
        <v>39</v>
      </c>
      <c r="AX401" s="14" t="s">
        <v>78</v>
      </c>
      <c r="AY401" s="271" t="s">
        <v>129</v>
      </c>
    </row>
    <row r="402" s="14" customFormat="1">
      <c r="A402" s="14"/>
      <c r="B402" s="262"/>
      <c r="C402" s="263"/>
      <c r="D402" s="246" t="s">
        <v>141</v>
      </c>
      <c r="E402" s="264" t="s">
        <v>32</v>
      </c>
      <c r="F402" s="265" t="s">
        <v>392</v>
      </c>
      <c r="G402" s="263"/>
      <c r="H402" s="264" t="s">
        <v>32</v>
      </c>
      <c r="I402" s="266"/>
      <c r="J402" s="263"/>
      <c r="K402" s="263"/>
      <c r="L402" s="267"/>
      <c r="M402" s="268"/>
      <c r="N402" s="269"/>
      <c r="O402" s="269"/>
      <c r="P402" s="269"/>
      <c r="Q402" s="269"/>
      <c r="R402" s="269"/>
      <c r="S402" s="269"/>
      <c r="T402" s="27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1" t="s">
        <v>141</v>
      </c>
      <c r="AU402" s="271" t="s">
        <v>88</v>
      </c>
      <c r="AV402" s="14" t="s">
        <v>85</v>
      </c>
      <c r="AW402" s="14" t="s">
        <v>39</v>
      </c>
      <c r="AX402" s="14" t="s">
        <v>78</v>
      </c>
      <c r="AY402" s="271" t="s">
        <v>129</v>
      </c>
    </row>
    <row r="403" s="14" customFormat="1">
      <c r="A403" s="14"/>
      <c r="B403" s="262"/>
      <c r="C403" s="263"/>
      <c r="D403" s="246" t="s">
        <v>141</v>
      </c>
      <c r="E403" s="264" t="s">
        <v>32</v>
      </c>
      <c r="F403" s="265" t="s">
        <v>393</v>
      </c>
      <c r="G403" s="263"/>
      <c r="H403" s="264" t="s">
        <v>32</v>
      </c>
      <c r="I403" s="266"/>
      <c r="J403" s="263"/>
      <c r="K403" s="263"/>
      <c r="L403" s="267"/>
      <c r="M403" s="268"/>
      <c r="N403" s="269"/>
      <c r="O403" s="269"/>
      <c r="P403" s="269"/>
      <c r="Q403" s="269"/>
      <c r="R403" s="269"/>
      <c r="S403" s="269"/>
      <c r="T403" s="27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71" t="s">
        <v>141</v>
      </c>
      <c r="AU403" s="271" t="s">
        <v>88</v>
      </c>
      <c r="AV403" s="14" t="s">
        <v>85</v>
      </c>
      <c r="AW403" s="14" t="s">
        <v>39</v>
      </c>
      <c r="AX403" s="14" t="s">
        <v>78</v>
      </c>
      <c r="AY403" s="271" t="s">
        <v>129</v>
      </c>
    </row>
    <row r="404" s="14" customFormat="1">
      <c r="A404" s="14"/>
      <c r="B404" s="262"/>
      <c r="C404" s="263"/>
      <c r="D404" s="246" t="s">
        <v>141</v>
      </c>
      <c r="E404" s="264" t="s">
        <v>32</v>
      </c>
      <c r="F404" s="265" t="s">
        <v>394</v>
      </c>
      <c r="G404" s="263"/>
      <c r="H404" s="264" t="s">
        <v>32</v>
      </c>
      <c r="I404" s="266"/>
      <c r="J404" s="263"/>
      <c r="K404" s="263"/>
      <c r="L404" s="267"/>
      <c r="M404" s="268"/>
      <c r="N404" s="269"/>
      <c r="O404" s="269"/>
      <c r="P404" s="269"/>
      <c r="Q404" s="269"/>
      <c r="R404" s="269"/>
      <c r="S404" s="269"/>
      <c r="T404" s="27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71" t="s">
        <v>141</v>
      </c>
      <c r="AU404" s="271" t="s">
        <v>88</v>
      </c>
      <c r="AV404" s="14" t="s">
        <v>85</v>
      </c>
      <c r="AW404" s="14" t="s">
        <v>39</v>
      </c>
      <c r="AX404" s="14" t="s">
        <v>78</v>
      </c>
      <c r="AY404" s="271" t="s">
        <v>129</v>
      </c>
    </row>
    <row r="405" s="14" customFormat="1">
      <c r="A405" s="14"/>
      <c r="B405" s="262"/>
      <c r="C405" s="263"/>
      <c r="D405" s="246" t="s">
        <v>141</v>
      </c>
      <c r="E405" s="264" t="s">
        <v>32</v>
      </c>
      <c r="F405" s="265" t="s">
        <v>395</v>
      </c>
      <c r="G405" s="263"/>
      <c r="H405" s="264" t="s">
        <v>32</v>
      </c>
      <c r="I405" s="266"/>
      <c r="J405" s="263"/>
      <c r="K405" s="263"/>
      <c r="L405" s="267"/>
      <c r="M405" s="268"/>
      <c r="N405" s="269"/>
      <c r="O405" s="269"/>
      <c r="P405" s="269"/>
      <c r="Q405" s="269"/>
      <c r="R405" s="269"/>
      <c r="S405" s="269"/>
      <c r="T405" s="270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71" t="s">
        <v>141</v>
      </c>
      <c r="AU405" s="271" t="s">
        <v>88</v>
      </c>
      <c r="AV405" s="14" t="s">
        <v>85</v>
      </c>
      <c r="AW405" s="14" t="s">
        <v>39</v>
      </c>
      <c r="AX405" s="14" t="s">
        <v>78</v>
      </c>
      <c r="AY405" s="271" t="s">
        <v>129</v>
      </c>
    </row>
    <row r="406" s="14" customFormat="1">
      <c r="A406" s="14"/>
      <c r="B406" s="262"/>
      <c r="C406" s="263"/>
      <c r="D406" s="246" t="s">
        <v>141</v>
      </c>
      <c r="E406" s="264" t="s">
        <v>32</v>
      </c>
      <c r="F406" s="265" t="s">
        <v>396</v>
      </c>
      <c r="G406" s="263"/>
      <c r="H406" s="264" t="s">
        <v>32</v>
      </c>
      <c r="I406" s="266"/>
      <c r="J406" s="263"/>
      <c r="K406" s="263"/>
      <c r="L406" s="267"/>
      <c r="M406" s="268"/>
      <c r="N406" s="269"/>
      <c r="O406" s="269"/>
      <c r="P406" s="269"/>
      <c r="Q406" s="269"/>
      <c r="R406" s="269"/>
      <c r="S406" s="269"/>
      <c r="T406" s="27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1" t="s">
        <v>141</v>
      </c>
      <c r="AU406" s="271" t="s">
        <v>88</v>
      </c>
      <c r="AV406" s="14" t="s">
        <v>85</v>
      </c>
      <c r="AW406" s="14" t="s">
        <v>39</v>
      </c>
      <c r="AX406" s="14" t="s">
        <v>78</v>
      </c>
      <c r="AY406" s="271" t="s">
        <v>129</v>
      </c>
    </row>
    <row r="407" s="14" customFormat="1">
      <c r="A407" s="14"/>
      <c r="B407" s="262"/>
      <c r="C407" s="263"/>
      <c r="D407" s="246" t="s">
        <v>141</v>
      </c>
      <c r="E407" s="264" t="s">
        <v>32</v>
      </c>
      <c r="F407" s="265" t="s">
        <v>397</v>
      </c>
      <c r="G407" s="263"/>
      <c r="H407" s="264" t="s">
        <v>32</v>
      </c>
      <c r="I407" s="266"/>
      <c r="J407" s="263"/>
      <c r="K407" s="263"/>
      <c r="L407" s="267"/>
      <c r="M407" s="268"/>
      <c r="N407" s="269"/>
      <c r="O407" s="269"/>
      <c r="P407" s="269"/>
      <c r="Q407" s="269"/>
      <c r="R407" s="269"/>
      <c r="S407" s="269"/>
      <c r="T407" s="27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71" t="s">
        <v>141</v>
      </c>
      <c r="AU407" s="271" t="s">
        <v>88</v>
      </c>
      <c r="AV407" s="14" t="s">
        <v>85</v>
      </c>
      <c r="AW407" s="14" t="s">
        <v>39</v>
      </c>
      <c r="AX407" s="14" t="s">
        <v>78</v>
      </c>
      <c r="AY407" s="271" t="s">
        <v>129</v>
      </c>
    </row>
    <row r="408" s="13" customFormat="1">
      <c r="A408" s="13"/>
      <c r="B408" s="251"/>
      <c r="C408" s="252"/>
      <c r="D408" s="246" t="s">
        <v>141</v>
      </c>
      <c r="E408" s="253" t="s">
        <v>32</v>
      </c>
      <c r="F408" s="254" t="s">
        <v>398</v>
      </c>
      <c r="G408" s="252"/>
      <c r="H408" s="255">
        <v>25</v>
      </c>
      <c r="I408" s="256"/>
      <c r="J408" s="252"/>
      <c r="K408" s="252"/>
      <c r="L408" s="257"/>
      <c r="M408" s="258"/>
      <c r="N408" s="259"/>
      <c r="O408" s="259"/>
      <c r="P408" s="259"/>
      <c r="Q408" s="259"/>
      <c r="R408" s="259"/>
      <c r="S408" s="259"/>
      <c r="T408" s="26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61" t="s">
        <v>141</v>
      </c>
      <c r="AU408" s="261" t="s">
        <v>88</v>
      </c>
      <c r="AV408" s="13" t="s">
        <v>88</v>
      </c>
      <c r="AW408" s="13" t="s">
        <v>39</v>
      </c>
      <c r="AX408" s="13" t="s">
        <v>78</v>
      </c>
      <c r="AY408" s="261" t="s">
        <v>129</v>
      </c>
    </row>
    <row r="409" s="13" customFormat="1">
      <c r="A409" s="13"/>
      <c r="B409" s="251"/>
      <c r="C409" s="252"/>
      <c r="D409" s="246" t="s">
        <v>141</v>
      </c>
      <c r="E409" s="253" t="s">
        <v>32</v>
      </c>
      <c r="F409" s="254" t="s">
        <v>399</v>
      </c>
      <c r="G409" s="252"/>
      <c r="H409" s="255">
        <v>16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61" t="s">
        <v>141</v>
      </c>
      <c r="AU409" s="261" t="s">
        <v>88</v>
      </c>
      <c r="AV409" s="13" t="s">
        <v>88</v>
      </c>
      <c r="AW409" s="13" t="s">
        <v>39</v>
      </c>
      <c r="AX409" s="13" t="s">
        <v>78</v>
      </c>
      <c r="AY409" s="261" t="s">
        <v>129</v>
      </c>
    </row>
    <row r="410" s="13" customFormat="1">
      <c r="A410" s="13"/>
      <c r="B410" s="251"/>
      <c r="C410" s="252"/>
      <c r="D410" s="246" t="s">
        <v>141</v>
      </c>
      <c r="E410" s="253" t="s">
        <v>32</v>
      </c>
      <c r="F410" s="254" t="s">
        <v>400</v>
      </c>
      <c r="G410" s="252"/>
      <c r="H410" s="255">
        <v>14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61" t="s">
        <v>141</v>
      </c>
      <c r="AU410" s="261" t="s">
        <v>88</v>
      </c>
      <c r="AV410" s="13" t="s">
        <v>88</v>
      </c>
      <c r="AW410" s="13" t="s">
        <v>39</v>
      </c>
      <c r="AX410" s="13" t="s">
        <v>78</v>
      </c>
      <c r="AY410" s="261" t="s">
        <v>129</v>
      </c>
    </row>
    <row r="411" s="15" customFormat="1">
      <c r="A411" s="15"/>
      <c r="B411" s="272"/>
      <c r="C411" s="273"/>
      <c r="D411" s="246" t="s">
        <v>141</v>
      </c>
      <c r="E411" s="274" t="s">
        <v>32</v>
      </c>
      <c r="F411" s="275" t="s">
        <v>160</v>
      </c>
      <c r="G411" s="273"/>
      <c r="H411" s="276">
        <v>55</v>
      </c>
      <c r="I411" s="277"/>
      <c r="J411" s="273"/>
      <c r="K411" s="273"/>
      <c r="L411" s="278"/>
      <c r="M411" s="279"/>
      <c r="N411" s="280"/>
      <c r="O411" s="280"/>
      <c r="P411" s="280"/>
      <c r="Q411" s="280"/>
      <c r="R411" s="280"/>
      <c r="S411" s="280"/>
      <c r="T411" s="281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82" t="s">
        <v>141</v>
      </c>
      <c r="AU411" s="282" t="s">
        <v>88</v>
      </c>
      <c r="AV411" s="15" t="s">
        <v>161</v>
      </c>
      <c r="AW411" s="15" t="s">
        <v>39</v>
      </c>
      <c r="AX411" s="15" t="s">
        <v>85</v>
      </c>
      <c r="AY411" s="282" t="s">
        <v>129</v>
      </c>
    </row>
    <row r="412" s="2" customFormat="1" ht="16.5" customHeight="1">
      <c r="A412" s="40"/>
      <c r="B412" s="41"/>
      <c r="C412" s="233" t="s">
        <v>401</v>
      </c>
      <c r="D412" s="233" t="s">
        <v>131</v>
      </c>
      <c r="E412" s="234" t="s">
        <v>402</v>
      </c>
      <c r="F412" s="235" t="s">
        <v>403</v>
      </c>
      <c r="G412" s="236" t="s">
        <v>134</v>
      </c>
      <c r="H412" s="237">
        <v>19</v>
      </c>
      <c r="I412" s="238"/>
      <c r="J412" s="239">
        <f>ROUND(I412*H412,2)</f>
        <v>0</v>
      </c>
      <c r="K412" s="235" t="s">
        <v>32</v>
      </c>
      <c r="L412" s="46"/>
      <c r="M412" s="240" t="s">
        <v>32</v>
      </c>
      <c r="N412" s="241" t="s">
        <v>49</v>
      </c>
      <c r="O412" s="86"/>
      <c r="P412" s="242">
        <f>O412*H412</f>
        <v>0</v>
      </c>
      <c r="Q412" s="242">
        <v>0</v>
      </c>
      <c r="R412" s="242">
        <f>Q412*H412</f>
        <v>0</v>
      </c>
      <c r="S412" s="242">
        <v>0</v>
      </c>
      <c r="T412" s="243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44" t="s">
        <v>135</v>
      </c>
      <c r="AT412" s="244" t="s">
        <v>131</v>
      </c>
      <c r="AU412" s="244" t="s">
        <v>88</v>
      </c>
      <c r="AY412" s="18" t="s">
        <v>129</v>
      </c>
      <c r="BE412" s="245">
        <f>IF(N412="základní",J412,0)</f>
        <v>0</v>
      </c>
      <c r="BF412" s="245">
        <f>IF(N412="snížená",J412,0)</f>
        <v>0</v>
      </c>
      <c r="BG412" s="245">
        <f>IF(N412="zákl. přenesená",J412,0)</f>
        <v>0</v>
      </c>
      <c r="BH412" s="245">
        <f>IF(N412="sníž. přenesená",J412,0)</f>
        <v>0</v>
      </c>
      <c r="BI412" s="245">
        <f>IF(N412="nulová",J412,0)</f>
        <v>0</v>
      </c>
      <c r="BJ412" s="18" t="s">
        <v>85</v>
      </c>
      <c r="BK412" s="245">
        <f>ROUND(I412*H412,2)</f>
        <v>0</v>
      </c>
      <c r="BL412" s="18" t="s">
        <v>135</v>
      </c>
      <c r="BM412" s="244" t="s">
        <v>404</v>
      </c>
    </row>
    <row r="413" s="2" customFormat="1">
      <c r="A413" s="40"/>
      <c r="B413" s="41"/>
      <c r="C413" s="42"/>
      <c r="D413" s="246" t="s">
        <v>137</v>
      </c>
      <c r="E413" s="42"/>
      <c r="F413" s="247" t="s">
        <v>403</v>
      </c>
      <c r="G413" s="42"/>
      <c r="H413" s="42"/>
      <c r="I413" s="150"/>
      <c r="J413" s="42"/>
      <c r="K413" s="42"/>
      <c r="L413" s="46"/>
      <c r="M413" s="248"/>
      <c r="N413" s="249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8" t="s">
        <v>137</v>
      </c>
      <c r="AU413" s="18" t="s">
        <v>88</v>
      </c>
    </row>
    <row r="414" s="14" customFormat="1">
      <c r="A414" s="14"/>
      <c r="B414" s="262"/>
      <c r="C414" s="263"/>
      <c r="D414" s="246" t="s">
        <v>141</v>
      </c>
      <c r="E414" s="264" t="s">
        <v>32</v>
      </c>
      <c r="F414" s="265" t="s">
        <v>405</v>
      </c>
      <c r="G414" s="263"/>
      <c r="H414" s="264" t="s">
        <v>32</v>
      </c>
      <c r="I414" s="266"/>
      <c r="J414" s="263"/>
      <c r="K414" s="263"/>
      <c r="L414" s="267"/>
      <c r="M414" s="268"/>
      <c r="N414" s="269"/>
      <c r="O414" s="269"/>
      <c r="P414" s="269"/>
      <c r="Q414" s="269"/>
      <c r="R414" s="269"/>
      <c r="S414" s="269"/>
      <c r="T414" s="27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71" t="s">
        <v>141</v>
      </c>
      <c r="AU414" s="271" t="s">
        <v>88</v>
      </c>
      <c r="AV414" s="14" t="s">
        <v>85</v>
      </c>
      <c r="AW414" s="14" t="s">
        <v>39</v>
      </c>
      <c r="AX414" s="14" t="s">
        <v>78</v>
      </c>
      <c r="AY414" s="271" t="s">
        <v>129</v>
      </c>
    </row>
    <row r="415" s="14" customFormat="1">
      <c r="A415" s="14"/>
      <c r="B415" s="262"/>
      <c r="C415" s="263"/>
      <c r="D415" s="246" t="s">
        <v>141</v>
      </c>
      <c r="E415" s="264" t="s">
        <v>32</v>
      </c>
      <c r="F415" s="265" t="s">
        <v>406</v>
      </c>
      <c r="G415" s="263"/>
      <c r="H415" s="264" t="s">
        <v>32</v>
      </c>
      <c r="I415" s="266"/>
      <c r="J415" s="263"/>
      <c r="K415" s="263"/>
      <c r="L415" s="267"/>
      <c r="M415" s="268"/>
      <c r="N415" s="269"/>
      <c r="O415" s="269"/>
      <c r="P415" s="269"/>
      <c r="Q415" s="269"/>
      <c r="R415" s="269"/>
      <c r="S415" s="269"/>
      <c r="T415" s="27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71" t="s">
        <v>141</v>
      </c>
      <c r="AU415" s="271" t="s">
        <v>88</v>
      </c>
      <c r="AV415" s="14" t="s">
        <v>85</v>
      </c>
      <c r="AW415" s="14" t="s">
        <v>39</v>
      </c>
      <c r="AX415" s="14" t="s">
        <v>78</v>
      </c>
      <c r="AY415" s="271" t="s">
        <v>129</v>
      </c>
    </row>
    <row r="416" s="14" customFormat="1">
      <c r="A416" s="14"/>
      <c r="B416" s="262"/>
      <c r="C416" s="263"/>
      <c r="D416" s="246" t="s">
        <v>141</v>
      </c>
      <c r="E416" s="264" t="s">
        <v>32</v>
      </c>
      <c r="F416" s="265" t="s">
        <v>407</v>
      </c>
      <c r="G416" s="263"/>
      <c r="H416" s="264" t="s">
        <v>32</v>
      </c>
      <c r="I416" s="266"/>
      <c r="J416" s="263"/>
      <c r="K416" s="263"/>
      <c r="L416" s="267"/>
      <c r="M416" s="268"/>
      <c r="N416" s="269"/>
      <c r="O416" s="269"/>
      <c r="P416" s="269"/>
      <c r="Q416" s="269"/>
      <c r="R416" s="269"/>
      <c r="S416" s="269"/>
      <c r="T416" s="27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1" t="s">
        <v>141</v>
      </c>
      <c r="AU416" s="271" t="s">
        <v>88</v>
      </c>
      <c r="AV416" s="14" t="s">
        <v>85</v>
      </c>
      <c r="AW416" s="14" t="s">
        <v>39</v>
      </c>
      <c r="AX416" s="14" t="s">
        <v>78</v>
      </c>
      <c r="AY416" s="271" t="s">
        <v>129</v>
      </c>
    </row>
    <row r="417" s="14" customFormat="1">
      <c r="A417" s="14"/>
      <c r="B417" s="262"/>
      <c r="C417" s="263"/>
      <c r="D417" s="246" t="s">
        <v>141</v>
      </c>
      <c r="E417" s="264" t="s">
        <v>32</v>
      </c>
      <c r="F417" s="265" t="s">
        <v>408</v>
      </c>
      <c r="G417" s="263"/>
      <c r="H417" s="264" t="s">
        <v>32</v>
      </c>
      <c r="I417" s="266"/>
      <c r="J417" s="263"/>
      <c r="K417" s="263"/>
      <c r="L417" s="267"/>
      <c r="M417" s="268"/>
      <c r="N417" s="269"/>
      <c r="O417" s="269"/>
      <c r="P417" s="269"/>
      <c r="Q417" s="269"/>
      <c r="R417" s="269"/>
      <c r="S417" s="269"/>
      <c r="T417" s="27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71" t="s">
        <v>141</v>
      </c>
      <c r="AU417" s="271" t="s">
        <v>88</v>
      </c>
      <c r="AV417" s="14" t="s">
        <v>85</v>
      </c>
      <c r="AW417" s="14" t="s">
        <v>39</v>
      </c>
      <c r="AX417" s="14" t="s">
        <v>78</v>
      </c>
      <c r="AY417" s="271" t="s">
        <v>129</v>
      </c>
    </row>
    <row r="418" s="14" customFormat="1">
      <c r="A418" s="14"/>
      <c r="B418" s="262"/>
      <c r="C418" s="263"/>
      <c r="D418" s="246" t="s">
        <v>141</v>
      </c>
      <c r="E418" s="264" t="s">
        <v>32</v>
      </c>
      <c r="F418" s="265" t="s">
        <v>344</v>
      </c>
      <c r="G418" s="263"/>
      <c r="H418" s="264" t="s">
        <v>32</v>
      </c>
      <c r="I418" s="266"/>
      <c r="J418" s="263"/>
      <c r="K418" s="263"/>
      <c r="L418" s="267"/>
      <c r="M418" s="268"/>
      <c r="N418" s="269"/>
      <c r="O418" s="269"/>
      <c r="P418" s="269"/>
      <c r="Q418" s="269"/>
      <c r="R418" s="269"/>
      <c r="S418" s="269"/>
      <c r="T418" s="27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71" t="s">
        <v>141</v>
      </c>
      <c r="AU418" s="271" t="s">
        <v>88</v>
      </c>
      <c r="AV418" s="14" t="s">
        <v>85</v>
      </c>
      <c r="AW418" s="14" t="s">
        <v>39</v>
      </c>
      <c r="AX418" s="14" t="s">
        <v>78</v>
      </c>
      <c r="AY418" s="271" t="s">
        <v>129</v>
      </c>
    </row>
    <row r="419" s="14" customFormat="1">
      <c r="A419" s="14"/>
      <c r="B419" s="262"/>
      <c r="C419" s="263"/>
      <c r="D419" s="246" t="s">
        <v>141</v>
      </c>
      <c r="E419" s="264" t="s">
        <v>32</v>
      </c>
      <c r="F419" s="265" t="s">
        <v>409</v>
      </c>
      <c r="G419" s="263"/>
      <c r="H419" s="264" t="s">
        <v>32</v>
      </c>
      <c r="I419" s="266"/>
      <c r="J419" s="263"/>
      <c r="K419" s="263"/>
      <c r="L419" s="267"/>
      <c r="M419" s="268"/>
      <c r="N419" s="269"/>
      <c r="O419" s="269"/>
      <c r="P419" s="269"/>
      <c r="Q419" s="269"/>
      <c r="R419" s="269"/>
      <c r="S419" s="269"/>
      <c r="T419" s="27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71" t="s">
        <v>141</v>
      </c>
      <c r="AU419" s="271" t="s">
        <v>88</v>
      </c>
      <c r="AV419" s="14" t="s">
        <v>85</v>
      </c>
      <c r="AW419" s="14" t="s">
        <v>39</v>
      </c>
      <c r="AX419" s="14" t="s">
        <v>78</v>
      </c>
      <c r="AY419" s="271" t="s">
        <v>129</v>
      </c>
    </row>
    <row r="420" s="14" customFormat="1">
      <c r="A420" s="14"/>
      <c r="B420" s="262"/>
      <c r="C420" s="263"/>
      <c r="D420" s="246" t="s">
        <v>141</v>
      </c>
      <c r="E420" s="264" t="s">
        <v>32</v>
      </c>
      <c r="F420" s="265" t="s">
        <v>410</v>
      </c>
      <c r="G420" s="263"/>
      <c r="H420" s="264" t="s">
        <v>32</v>
      </c>
      <c r="I420" s="266"/>
      <c r="J420" s="263"/>
      <c r="K420" s="263"/>
      <c r="L420" s="267"/>
      <c r="M420" s="268"/>
      <c r="N420" s="269"/>
      <c r="O420" s="269"/>
      <c r="P420" s="269"/>
      <c r="Q420" s="269"/>
      <c r="R420" s="269"/>
      <c r="S420" s="269"/>
      <c r="T420" s="270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71" t="s">
        <v>141</v>
      </c>
      <c r="AU420" s="271" t="s">
        <v>88</v>
      </c>
      <c r="AV420" s="14" t="s">
        <v>85</v>
      </c>
      <c r="AW420" s="14" t="s">
        <v>39</v>
      </c>
      <c r="AX420" s="14" t="s">
        <v>78</v>
      </c>
      <c r="AY420" s="271" t="s">
        <v>129</v>
      </c>
    </row>
    <row r="421" s="14" customFormat="1">
      <c r="A421" s="14"/>
      <c r="B421" s="262"/>
      <c r="C421" s="263"/>
      <c r="D421" s="246" t="s">
        <v>141</v>
      </c>
      <c r="E421" s="264" t="s">
        <v>32</v>
      </c>
      <c r="F421" s="265" t="s">
        <v>411</v>
      </c>
      <c r="G421" s="263"/>
      <c r="H421" s="264" t="s">
        <v>32</v>
      </c>
      <c r="I421" s="266"/>
      <c r="J421" s="263"/>
      <c r="K421" s="263"/>
      <c r="L421" s="267"/>
      <c r="M421" s="268"/>
      <c r="N421" s="269"/>
      <c r="O421" s="269"/>
      <c r="P421" s="269"/>
      <c r="Q421" s="269"/>
      <c r="R421" s="269"/>
      <c r="S421" s="269"/>
      <c r="T421" s="27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1" t="s">
        <v>141</v>
      </c>
      <c r="AU421" s="271" t="s">
        <v>88</v>
      </c>
      <c r="AV421" s="14" t="s">
        <v>85</v>
      </c>
      <c r="AW421" s="14" t="s">
        <v>39</v>
      </c>
      <c r="AX421" s="14" t="s">
        <v>78</v>
      </c>
      <c r="AY421" s="271" t="s">
        <v>129</v>
      </c>
    </row>
    <row r="422" s="14" customFormat="1">
      <c r="A422" s="14"/>
      <c r="B422" s="262"/>
      <c r="C422" s="263"/>
      <c r="D422" s="246" t="s">
        <v>141</v>
      </c>
      <c r="E422" s="264" t="s">
        <v>32</v>
      </c>
      <c r="F422" s="265" t="s">
        <v>412</v>
      </c>
      <c r="G422" s="263"/>
      <c r="H422" s="264" t="s">
        <v>32</v>
      </c>
      <c r="I422" s="266"/>
      <c r="J422" s="263"/>
      <c r="K422" s="263"/>
      <c r="L422" s="267"/>
      <c r="M422" s="268"/>
      <c r="N422" s="269"/>
      <c r="O422" s="269"/>
      <c r="P422" s="269"/>
      <c r="Q422" s="269"/>
      <c r="R422" s="269"/>
      <c r="S422" s="269"/>
      <c r="T422" s="27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71" t="s">
        <v>141</v>
      </c>
      <c r="AU422" s="271" t="s">
        <v>88</v>
      </c>
      <c r="AV422" s="14" t="s">
        <v>85</v>
      </c>
      <c r="AW422" s="14" t="s">
        <v>39</v>
      </c>
      <c r="AX422" s="14" t="s">
        <v>78</v>
      </c>
      <c r="AY422" s="271" t="s">
        <v>129</v>
      </c>
    </row>
    <row r="423" s="14" customFormat="1">
      <c r="A423" s="14"/>
      <c r="B423" s="262"/>
      <c r="C423" s="263"/>
      <c r="D423" s="246" t="s">
        <v>141</v>
      </c>
      <c r="E423" s="264" t="s">
        <v>32</v>
      </c>
      <c r="F423" s="265" t="s">
        <v>413</v>
      </c>
      <c r="G423" s="263"/>
      <c r="H423" s="264" t="s">
        <v>32</v>
      </c>
      <c r="I423" s="266"/>
      <c r="J423" s="263"/>
      <c r="K423" s="263"/>
      <c r="L423" s="267"/>
      <c r="M423" s="268"/>
      <c r="N423" s="269"/>
      <c r="O423" s="269"/>
      <c r="P423" s="269"/>
      <c r="Q423" s="269"/>
      <c r="R423" s="269"/>
      <c r="S423" s="269"/>
      <c r="T423" s="27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71" t="s">
        <v>141</v>
      </c>
      <c r="AU423" s="271" t="s">
        <v>88</v>
      </c>
      <c r="AV423" s="14" t="s">
        <v>85</v>
      </c>
      <c r="AW423" s="14" t="s">
        <v>39</v>
      </c>
      <c r="AX423" s="14" t="s">
        <v>78</v>
      </c>
      <c r="AY423" s="271" t="s">
        <v>129</v>
      </c>
    </row>
    <row r="424" s="14" customFormat="1">
      <c r="A424" s="14"/>
      <c r="B424" s="262"/>
      <c r="C424" s="263"/>
      <c r="D424" s="246" t="s">
        <v>141</v>
      </c>
      <c r="E424" s="264" t="s">
        <v>32</v>
      </c>
      <c r="F424" s="265" t="s">
        <v>414</v>
      </c>
      <c r="G424" s="263"/>
      <c r="H424" s="264" t="s">
        <v>32</v>
      </c>
      <c r="I424" s="266"/>
      <c r="J424" s="263"/>
      <c r="K424" s="263"/>
      <c r="L424" s="267"/>
      <c r="M424" s="268"/>
      <c r="N424" s="269"/>
      <c r="O424" s="269"/>
      <c r="P424" s="269"/>
      <c r="Q424" s="269"/>
      <c r="R424" s="269"/>
      <c r="S424" s="269"/>
      <c r="T424" s="270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1" t="s">
        <v>141</v>
      </c>
      <c r="AU424" s="271" t="s">
        <v>88</v>
      </c>
      <c r="AV424" s="14" t="s">
        <v>85</v>
      </c>
      <c r="AW424" s="14" t="s">
        <v>39</v>
      </c>
      <c r="AX424" s="14" t="s">
        <v>78</v>
      </c>
      <c r="AY424" s="271" t="s">
        <v>129</v>
      </c>
    </row>
    <row r="425" s="14" customFormat="1">
      <c r="A425" s="14"/>
      <c r="B425" s="262"/>
      <c r="C425" s="263"/>
      <c r="D425" s="246" t="s">
        <v>141</v>
      </c>
      <c r="E425" s="264" t="s">
        <v>32</v>
      </c>
      <c r="F425" s="265" t="s">
        <v>415</v>
      </c>
      <c r="G425" s="263"/>
      <c r="H425" s="264" t="s">
        <v>32</v>
      </c>
      <c r="I425" s="266"/>
      <c r="J425" s="263"/>
      <c r="K425" s="263"/>
      <c r="L425" s="267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1" t="s">
        <v>141</v>
      </c>
      <c r="AU425" s="271" t="s">
        <v>88</v>
      </c>
      <c r="AV425" s="14" t="s">
        <v>85</v>
      </c>
      <c r="AW425" s="14" t="s">
        <v>39</v>
      </c>
      <c r="AX425" s="14" t="s">
        <v>78</v>
      </c>
      <c r="AY425" s="271" t="s">
        <v>129</v>
      </c>
    </row>
    <row r="426" s="14" customFormat="1">
      <c r="A426" s="14"/>
      <c r="B426" s="262"/>
      <c r="C426" s="263"/>
      <c r="D426" s="246" t="s">
        <v>141</v>
      </c>
      <c r="E426" s="264" t="s">
        <v>32</v>
      </c>
      <c r="F426" s="265" t="s">
        <v>159</v>
      </c>
      <c r="G426" s="263"/>
      <c r="H426" s="264" t="s">
        <v>32</v>
      </c>
      <c r="I426" s="266"/>
      <c r="J426" s="263"/>
      <c r="K426" s="263"/>
      <c r="L426" s="267"/>
      <c r="M426" s="268"/>
      <c r="N426" s="269"/>
      <c r="O426" s="269"/>
      <c r="P426" s="269"/>
      <c r="Q426" s="269"/>
      <c r="R426" s="269"/>
      <c r="S426" s="269"/>
      <c r="T426" s="27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71" t="s">
        <v>141</v>
      </c>
      <c r="AU426" s="271" t="s">
        <v>88</v>
      </c>
      <c r="AV426" s="14" t="s">
        <v>85</v>
      </c>
      <c r="AW426" s="14" t="s">
        <v>39</v>
      </c>
      <c r="AX426" s="14" t="s">
        <v>78</v>
      </c>
      <c r="AY426" s="271" t="s">
        <v>129</v>
      </c>
    </row>
    <row r="427" s="13" customFormat="1">
      <c r="A427" s="13"/>
      <c r="B427" s="251"/>
      <c r="C427" s="252"/>
      <c r="D427" s="246" t="s">
        <v>141</v>
      </c>
      <c r="E427" s="253" t="s">
        <v>32</v>
      </c>
      <c r="F427" s="254" t="s">
        <v>416</v>
      </c>
      <c r="G427" s="252"/>
      <c r="H427" s="255">
        <v>10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61" t="s">
        <v>141</v>
      </c>
      <c r="AU427" s="261" t="s">
        <v>88</v>
      </c>
      <c r="AV427" s="13" t="s">
        <v>88</v>
      </c>
      <c r="AW427" s="13" t="s">
        <v>39</v>
      </c>
      <c r="AX427" s="13" t="s">
        <v>78</v>
      </c>
      <c r="AY427" s="261" t="s">
        <v>129</v>
      </c>
    </row>
    <row r="428" s="13" customFormat="1">
      <c r="A428" s="13"/>
      <c r="B428" s="251"/>
      <c r="C428" s="252"/>
      <c r="D428" s="246" t="s">
        <v>141</v>
      </c>
      <c r="E428" s="253" t="s">
        <v>32</v>
      </c>
      <c r="F428" s="254" t="s">
        <v>417</v>
      </c>
      <c r="G428" s="252"/>
      <c r="H428" s="255">
        <v>8</v>
      </c>
      <c r="I428" s="256"/>
      <c r="J428" s="252"/>
      <c r="K428" s="252"/>
      <c r="L428" s="257"/>
      <c r="M428" s="258"/>
      <c r="N428" s="259"/>
      <c r="O428" s="259"/>
      <c r="P428" s="259"/>
      <c r="Q428" s="259"/>
      <c r="R428" s="259"/>
      <c r="S428" s="259"/>
      <c r="T428" s="26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61" t="s">
        <v>141</v>
      </c>
      <c r="AU428" s="261" t="s">
        <v>88</v>
      </c>
      <c r="AV428" s="13" t="s">
        <v>88</v>
      </c>
      <c r="AW428" s="13" t="s">
        <v>39</v>
      </c>
      <c r="AX428" s="13" t="s">
        <v>78</v>
      </c>
      <c r="AY428" s="261" t="s">
        <v>129</v>
      </c>
    </row>
    <row r="429" s="13" customFormat="1">
      <c r="A429" s="13"/>
      <c r="B429" s="251"/>
      <c r="C429" s="252"/>
      <c r="D429" s="246" t="s">
        <v>141</v>
      </c>
      <c r="E429" s="253" t="s">
        <v>32</v>
      </c>
      <c r="F429" s="254" t="s">
        <v>218</v>
      </c>
      <c r="G429" s="252"/>
      <c r="H429" s="255">
        <v>1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61" t="s">
        <v>141</v>
      </c>
      <c r="AU429" s="261" t="s">
        <v>88</v>
      </c>
      <c r="AV429" s="13" t="s">
        <v>88</v>
      </c>
      <c r="AW429" s="13" t="s">
        <v>39</v>
      </c>
      <c r="AX429" s="13" t="s">
        <v>78</v>
      </c>
      <c r="AY429" s="261" t="s">
        <v>129</v>
      </c>
    </row>
    <row r="430" s="15" customFormat="1">
      <c r="A430" s="15"/>
      <c r="B430" s="272"/>
      <c r="C430" s="273"/>
      <c r="D430" s="246" t="s">
        <v>141</v>
      </c>
      <c r="E430" s="274" t="s">
        <v>32</v>
      </c>
      <c r="F430" s="275" t="s">
        <v>160</v>
      </c>
      <c r="G430" s="273"/>
      <c r="H430" s="276">
        <v>19</v>
      </c>
      <c r="I430" s="277"/>
      <c r="J430" s="273"/>
      <c r="K430" s="273"/>
      <c r="L430" s="278"/>
      <c r="M430" s="279"/>
      <c r="N430" s="280"/>
      <c r="O430" s="280"/>
      <c r="P430" s="280"/>
      <c r="Q430" s="280"/>
      <c r="R430" s="280"/>
      <c r="S430" s="280"/>
      <c r="T430" s="281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82" t="s">
        <v>141</v>
      </c>
      <c r="AU430" s="282" t="s">
        <v>88</v>
      </c>
      <c r="AV430" s="15" t="s">
        <v>161</v>
      </c>
      <c r="AW430" s="15" t="s">
        <v>39</v>
      </c>
      <c r="AX430" s="15" t="s">
        <v>85</v>
      </c>
      <c r="AY430" s="282" t="s">
        <v>129</v>
      </c>
    </row>
    <row r="431" s="2" customFormat="1" ht="16.5" customHeight="1">
      <c r="A431" s="40"/>
      <c r="B431" s="41"/>
      <c r="C431" s="233" t="s">
        <v>418</v>
      </c>
      <c r="D431" s="233" t="s">
        <v>131</v>
      </c>
      <c r="E431" s="234" t="s">
        <v>419</v>
      </c>
      <c r="F431" s="235" t="s">
        <v>32</v>
      </c>
      <c r="G431" s="236" t="s">
        <v>134</v>
      </c>
      <c r="H431" s="237">
        <v>48</v>
      </c>
      <c r="I431" s="238"/>
      <c r="J431" s="239">
        <f>ROUND(I431*H431,2)</f>
        <v>0</v>
      </c>
      <c r="K431" s="235" t="s">
        <v>32</v>
      </c>
      <c r="L431" s="46"/>
      <c r="M431" s="240" t="s">
        <v>32</v>
      </c>
      <c r="N431" s="241" t="s">
        <v>49</v>
      </c>
      <c r="O431" s="86"/>
      <c r="P431" s="242">
        <f>O431*H431</f>
        <v>0</v>
      </c>
      <c r="Q431" s="242">
        <v>0</v>
      </c>
      <c r="R431" s="242">
        <f>Q431*H431</f>
        <v>0</v>
      </c>
      <c r="S431" s="242">
        <v>0</v>
      </c>
      <c r="T431" s="243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44" t="s">
        <v>135</v>
      </c>
      <c r="AT431" s="244" t="s">
        <v>131</v>
      </c>
      <c r="AU431" s="244" t="s">
        <v>88</v>
      </c>
      <c r="AY431" s="18" t="s">
        <v>129</v>
      </c>
      <c r="BE431" s="245">
        <f>IF(N431="základní",J431,0)</f>
        <v>0</v>
      </c>
      <c r="BF431" s="245">
        <f>IF(N431="snížená",J431,0)</f>
        <v>0</v>
      </c>
      <c r="BG431" s="245">
        <f>IF(N431="zákl. přenesená",J431,0)</f>
        <v>0</v>
      </c>
      <c r="BH431" s="245">
        <f>IF(N431="sníž. přenesená",J431,0)</f>
        <v>0</v>
      </c>
      <c r="BI431" s="245">
        <f>IF(N431="nulová",J431,0)</f>
        <v>0</v>
      </c>
      <c r="BJ431" s="18" t="s">
        <v>85</v>
      </c>
      <c r="BK431" s="245">
        <f>ROUND(I431*H431,2)</f>
        <v>0</v>
      </c>
      <c r="BL431" s="18" t="s">
        <v>135</v>
      </c>
      <c r="BM431" s="244" t="s">
        <v>420</v>
      </c>
    </row>
    <row r="432" s="2" customFormat="1">
      <c r="A432" s="40"/>
      <c r="B432" s="41"/>
      <c r="C432" s="42"/>
      <c r="D432" s="246" t="s">
        <v>137</v>
      </c>
      <c r="E432" s="42"/>
      <c r="F432" s="247" t="s">
        <v>421</v>
      </c>
      <c r="G432" s="42"/>
      <c r="H432" s="42"/>
      <c r="I432" s="150"/>
      <c r="J432" s="42"/>
      <c r="K432" s="42"/>
      <c r="L432" s="46"/>
      <c r="M432" s="248"/>
      <c r="N432" s="249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8" t="s">
        <v>137</v>
      </c>
      <c r="AU432" s="18" t="s">
        <v>88</v>
      </c>
    </row>
    <row r="433" s="14" customFormat="1">
      <c r="A433" s="14"/>
      <c r="B433" s="262"/>
      <c r="C433" s="263"/>
      <c r="D433" s="246" t="s">
        <v>141</v>
      </c>
      <c r="E433" s="264" t="s">
        <v>32</v>
      </c>
      <c r="F433" s="265" t="s">
        <v>422</v>
      </c>
      <c r="G433" s="263"/>
      <c r="H433" s="264" t="s">
        <v>32</v>
      </c>
      <c r="I433" s="266"/>
      <c r="J433" s="263"/>
      <c r="K433" s="263"/>
      <c r="L433" s="267"/>
      <c r="M433" s="268"/>
      <c r="N433" s="269"/>
      <c r="O433" s="269"/>
      <c r="P433" s="269"/>
      <c r="Q433" s="269"/>
      <c r="R433" s="269"/>
      <c r="S433" s="269"/>
      <c r="T433" s="27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1" t="s">
        <v>141</v>
      </c>
      <c r="AU433" s="271" t="s">
        <v>88</v>
      </c>
      <c r="AV433" s="14" t="s">
        <v>85</v>
      </c>
      <c r="AW433" s="14" t="s">
        <v>39</v>
      </c>
      <c r="AX433" s="14" t="s">
        <v>78</v>
      </c>
      <c r="AY433" s="271" t="s">
        <v>129</v>
      </c>
    </row>
    <row r="434" s="14" customFormat="1">
      <c r="A434" s="14"/>
      <c r="B434" s="262"/>
      <c r="C434" s="263"/>
      <c r="D434" s="246" t="s">
        <v>141</v>
      </c>
      <c r="E434" s="264" t="s">
        <v>32</v>
      </c>
      <c r="F434" s="265" t="s">
        <v>423</v>
      </c>
      <c r="G434" s="263"/>
      <c r="H434" s="264" t="s">
        <v>32</v>
      </c>
      <c r="I434" s="266"/>
      <c r="J434" s="263"/>
      <c r="K434" s="263"/>
      <c r="L434" s="267"/>
      <c r="M434" s="268"/>
      <c r="N434" s="269"/>
      <c r="O434" s="269"/>
      <c r="P434" s="269"/>
      <c r="Q434" s="269"/>
      <c r="R434" s="269"/>
      <c r="S434" s="269"/>
      <c r="T434" s="27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1" t="s">
        <v>141</v>
      </c>
      <c r="AU434" s="271" t="s">
        <v>88</v>
      </c>
      <c r="AV434" s="14" t="s">
        <v>85</v>
      </c>
      <c r="AW434" s="14" t="s">
        <v>39</v>
      </c>
      <c r="AX434" s="14" t="s">
        <v>78</v>
      </c>
      <c r="AY434" s="271" t="s">
        <v>129</v>
      </c>
    </row>
    <row r="435" s="14" customFormat="1">
      <c r="A435" s="14"/>
      <c r="B435" s="262"/>
      <c r="C435" s="263"/>
      <c r="D435" s="246" t="s">
        <v>141</v>
      </c>
      <c r="E435" s="264" t="s">
        <v>32</v>
      </c>
      <c r="F435" s="265" t="s">
        <v>424</v>
      </c>
      <c r="G435" s="263"/>
      <c r="H435" s="264" t="s">
        <v>32</v>
      </c>
      <c r="I435" s="266"/>
      <c r="J435" s="263"/>
      <c r="K435" s="263"/>
      <c r="L435" s="267"/>
      <c r="M435" s="268"/>
      <c r="N435" s="269"/>
      <c r="O435" s="269"/>
      <c r="P435" s="269"/>
      <c r="Q435" s="269"/>
      <c r="R435" s="269"/>
      <c r="S435" s="269"/>
      <c r="T435" s="27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71" t="s">
        <v>141</v>
      </c>
      <c r="AU435" s="271" t="s">
        <v>88</v>
      </c>
      <c r="AV435" s="14" t="s">
        <v>85</v>
      </c>
      <c r="AW435" s="14" t="s">
        <v>39</v>
      </c>
      <c r="AX435" s="14" t="s">
        <v>78</v>
      </c>
      <c r="AY435" s="271" t="s">
        <v>129</v>
      </c>
    </row>
    <row r="436" s="14" customFormat="1">
      <c r="A436" s="14"/>
      <c r="B436" s="262"/>
      <c r="C436" s="263"/>
      <c r="D436" s="246" t="s">
        <v>141</v>
      </c>
      <c r="E436" s="264" t="s">
        <v>32</v>
      </c>
      <c r="F436" s="265" t="s">
        <v>425</v>
      </c>
      <c r="G436" s="263"/>
      <c r="H436" s="264" t="s">
        <v>32</v>
      </c>
      <c r="I436" s="266"/>
      <c r="J436" s="263"/>
      <c r="K436" s="263"/>
      <c r="L436" s="267"/>
      <c r="M436" s="268"/>
      <c r="N436" s="269"/>
      <c r="O436" s="269"/>
      <c r="P436" s="269"/>
      <c r="Q436" s="269"/>
      <c r="R436" s="269"/>
      <c r="S436" s="269"/>
      <c r="T436" s="27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71" t="s">
        <v>141</v>
      </c>
      <c r="AU436" s="271" t="s">
        <v>88</v>
      </c>
      <c r="AV436" s="14" t="s">
        <v>85</v>
      </c>
      <c r="AW436" s="14" t="s">
        <v>39</v>
      </c>
      <c r="AX436" s="14" t="s">
        <v>78</v>
      </c>
      <c r="AY436" s="271" t="s">
        <v>129</v>
      </c>
    </row>
    <row r="437" s="14" customFormat="1">
      <c r="A437" s="14"/>
      <c r="B437" s="262"/>
      <c r="C437" s="263"/>
      <c r="D437" s="246" t="s">
        <v>141</v>
      </c>
      <c r="E437" s="264" t="s">
        <v>32</v>
      </c>
      <c r="F437" s="265" t="s">
        <v>426</v>
      </c>
      <c r="G437" s="263"/>
      <c r="H437" s="264" t="s">
        <v>32</v>
      </c>
      <c r="I437" s="266"/>
      <c r="J437" s="263"/>
      <c r="K437" s="263"/>
      <c r="L437" s="267"/>
      <c r="M437" s="268"/>
      <c r="N437" s="269"/>
      <c r="O437" s="269"/>
      <c r="P437" s="269"/>
      <c r="Q437" s="269"/>
      <c r="R437" s="269"/>
      <c r="S437" s="269"/>
      <c r="T437" s="27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1" t="s">
        <v>141</v>
      </c>
      <c r="AU437" s="271" t="s">
        <v>88</v>
      </c>
      <c r="AV437" s="14" t="s">
        <v>85</v>
      </c>
      <c r="AW437" s="14" t="s">
        <v>39</v>
      </c>
      <c r="AX437" s="14" t="s">
        <v>78</v>
      </c>
      <c r="AY437" s="271" t="s">
        <v>129</v>
      </c>
    </row>
    <row r="438" s="14" customFormat="1">
      <c r="A438" s="14"/>
      <c r="B438" s="262"/>
      <c r="C438" s="263"/>
      <c r="D438" s="246" t="s">
        <v>141</v>
      </c>
      <c r="E438" s="264" t="s">
        <v>32</v>
      </c>
      <c r="F438" s="265" t="s">
        <v>427</v>
      </c>
      <c r="G438" s="263"/>
      <c r="H438" s="264" t="s">
        <v>32</v>
      </c>
      <c r="I438" s="266"/>
      <c r="J438" s="263"/>
      <c r="K438" s="263"/>
      <c r="L438" s="267"/>
      <c r="M438" s="268"/>
      <c r="N438" s="269"/>
      <c r="O438" s="269"/>
      <c r="P438" s="269"/>
      <c r="Q438" s="269"/>
      <c r="R438" s="269"/>
      <c r="S438" s="269"/>
      <c r="T438" s="27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71" t="s">
        <v>141</v>
      </c>
      <c r="AU438" s="271" t="s">
        <v>88</v>
      </c>
      <c r="AV438" s="14" t="s">
        <v>85</v>
      </c>
      <c r="AW438" s="14" t="s">
        <v>39</v>
      </c>
      <c r="AX438" s="14" t="s">
        <v>78</v>
      </c>
      <c r="AY438" s="271" t="s">
        <v>129</v>
      </c>
    </row>
    <row r="439" s="14" customFormat="1">
      <c r="A439" s="14"/>
      <c r="B439" s="262"/>
      <c r="C439" s="263"/>
      <c r="D439" s="246" t="s">
        <v>141</v>
      </c>
      <c r="E439" s="264" t="s">
        <v>32</v>
      </c>
      <c r="F439" s="265" t="s">
        <v>428</v>
      </c>
      <c r="G439" s="263"/>
      <c r="H439" s="264" t="s">
        <v>32</v>
      </c>
      <c r="I439" s="266"/>
      <c r="J439" s="263"/>
      <c r="K439" s="263"/>
      <c r="L439" s="267"/>
      <c r="M439" s="268"/>
      <c r="N439" s="269"/>
      <c r="O439" s="269"/>
      <c r="P439" s="269"/>
      <c r="Q439" s="269"/>
      <c r="R439" s="269"/>
      <c r="S439" s="269"/>
      <c r="T439" s="27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71" t="s">
        <v>141</v>
      </c>
      <c r="AU439" s="271" t="s">
        <v>88</v>
      </c>
      <c r="AV439" s="14" t="s">
        <v>85</v>
      </c>
      <c r="AW439" s="14" t="s">
        <v>39</v>
      </c>
      <c r="AX439" s="14" t="s">
        <v>78</v>
      </c>
      <c r="AY439" s="271" t="s">
        <v>129</v>
      </c>
    </row>
    <row r="440" s="14" customFormat="1">
      <c r="A440" s="14"/>
      <c r="B440" s="262"/>
      <c r="C440" s="263"/>
      <c r="D440" s="246" t="s">
        <v>141</v>
      </c>
      <c r="E440" s="264" t="s">
        <v>32</v>
      </c>
      <c r="F440" s="265" t="s">
        <v>429</v>
      </c>
      <c r="G440" s="263"/>
      <c r="H440" s="264" t="s">
        <v>32</v>
      </c>
      <c r="I440" s="266"/>
      <c r="J440" s="263"/>
      <c r="K440" s="263"/>
      <c r="L440" s="267"/>
      <c r="M440" s="268"/>
      <c r="N440" s="269"/>
      <c r="O440" s="269"/>
      <c r="P440" s="269"/>
      <c r="Q440" s="269"/>
      <c r="R440" s="269"/>
      <c r="S440" s="269"/>
      <c r="T440" s="27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71" t="s">
        <v>141</v>
      </c>
      <c r="AU440" s="271" t="s">
        <v>88</v>
      </c>
      <c r="AV440" s="14" t="s">
        <v>85</v>
      </c>
      <c r="AW440" s="14" t="s">
        <v>39</v>
      </c>
      <c r="AX440" s="14" t="s">
        <v>78</v>
      </c>
      <c r="AY440" s="271" t="s">
        <v>129</v>
      </c>
    </row>
    <row r="441" s="14" customFormat="1">
      <c r="A441" s="14"/>
      <c r="B441" s="262"/>
      <c r="C441" s="263"/>
      <c r="D441" s="246" t="s">
        <v>141</v>
      </c>
      <c r="E441" s="264" t="s">
        <v>32</v>
      </c>
      <c r="F441" s="265" t="s">
        <v>430</v>
      </c>
      <c r="G441" s="263"/>
      <c r="H441" s="264" t="s">
        <v>32</v>
      </c>
      <c r="I441" s="266"/>
      <c r="J441" s="263"/>
      <c r="K441" s="263"/>
      <c r="L441" s="267"/>
      <c r="M441" s="268"/>
      <c r="N441" s="269"/>
      <c r="O441" s="269"/>
      <c r="P441" s="269"/>
      <c r="Q441" s="269"/>
      <c r="R441" s="269"/>
      <c r="S441" s="269"/>
      <c r="T441" s="27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1" t="s">
        <v>141</v>
      </c>
      <c r="AU441" s="271" t="s">
        <v>88</v>
      </c>
      <c r="AV441" s="14" t="s">
        <v>85</v>
      </c>
      <c r="AW441" s="14" t="s">
        <v>39</v>
      </c>
      <c r="AX441" s="14" t="s">
        <v>78</v>
      </c>
      <c r="AY441" s="271" t="s">
        <v>129</v>
      </c>
    </row>
    <row r="442" s="14" customFormat="1">
      <c r="A442" s="14"/>
      <c r="B442" s="262"/>
      <c r="C442" s="263"/>
      <c r="D442" s="246" t="s">
        <v>141</v>
      </c>
      <c r="E442" s="264" t="s">
        <v>32</v>
      </c>
      <c r="F442" s="265" t="s">
        <v>431</v>
      </c>
      <c r="G442" s="263"/>
      <c r="H442" s="264" t="s">
        <v>32</v>
      </c>
      <c r="I442" s="266"/>
      <c r="J442" s="263"/>
      <c r="K442" s="263"/>
      <c r="L442" s="267"/>
      <c r="M442" s="268"/>
      <c r="N442" s="269"/>
      <c r="O442" s="269"/>
      <c r="P442" s="269"/>
      <c r="Q442" s="269"/>
      <c r="R442" s="269"/>
      <c r="S442" s="269"/>
      <c r="T442" s="27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71" t="s">
        <v>141</v>
      </c>
      <c r="AU442" s="271" t="s">
        <v>88</v>
      </c>
      <c r="AV442" s="14" t="s">
        <v>85</v>
      </c>
      <c r="AW442" s="14" t="s">
        <v>39</v>
      </c>
      <c r="AX442" s="14" t="s">
        <v>78</v>
      </c>
      <c r="AY442" s="271" t="s">
        <v>129</v>
      </c>
    </row>
    <row r="443" s="14" customFormat="1">
      <c r="A443" s="14"/>
      <c r="B443" s="262"/>
      <c r="C443" s="263"/>
      <c r="D443" s="246" t="s">
        <v>141</v>
      </c>
      <c r="E443" s="264" t="s">
        <v>32</v>
      </c>
      <c r="F443" s="265" t="s">
        <v>432</v>
      </c>
      <c r="G443" s="263"/>
      <c r="H443" s="264" t="s">
        <v>32</v>
      </c>
      <c r="I443" s="266"/>
      <c r="J443" s="263"/>
      <c r="K443" s="263"/>
      <c r="L443" s="267"/>
      <c r="M443" s="268"/>
      <c r="N443" s="269"/>
      <c r="O443" s="269"/>
      <c r="P443" s="269"/>
      <c r="Q443" s="269"/>
      <c r="R443" s="269"/>
      <c r="S443" s="269"/>
      <c r="T443" s="27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71" t="s">
        <v>141</v>
      </c>
      <c r="AU443" s="271" t="s">
        <v>88</v>
      </c>
      <c r="AV443" s="14" t="s">
        <v>85</v>
      </c>
      <c r="AW443" s="14" t="s">
        <v>39</v>
      </c>
      <c r="AX443" s="14" t="s">
        <v>78</v>
      </c>
      <c r="AY443" s="271" t="s">
        <v>129</v>
      </c>
    </row>
    <row r="444" s="14" customFormat="1">
      <c r="A444" s="14"/>
      <c r="B444" s="262"/>
      <c r="C444" s="263"/>
      <c r="D444" s="246" t="s">
        <v>141</v>
      </c>
      <c r="E444" s="264" t="s">
        <v>32</v>
      </c>
      <c r="F444" s="265" t="s">
        <v>433</v>
      </c>
      <c r="G444" s="263"/>
      <c r="H444" s="264" t="s">
        <v>32</v>
      </c>
      <c r="I444" s="266"/>
      <c r="J444" s="263"/>
      <c r="K444" s="263"/>
      <c r="L444" s="267"/>
      <c r="M444" s="268"/>
      <c r="N444" s="269"/>
      <c r="O444" s="269"/>
      <c r="P444" s="269"/>
      <c r="Q444" s="269"/>
      <c r="R444" s="269"/>
      <c r="S444" s="269"/>
      <c r="T444" s="27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71" t="s">
        <v>141</v>
      </c>
      <c r="AU444" s="271" t="s">
        <v>88</v>
      </c>
      <c r="AV444" s="14" t="s">
        <v>85</v>
      </c>
      <c r="AW444" s="14" t="s">
        <v>39</v>
      </c>
      <c r="AX444" s="14" t="s">
        <v>78</v>
      </c>
      <c r="AY444" s="271" t="s">
        <v>129</v>
      </c>
    </row>
    <row r="445" s="14" customFormat="1">
      <c r="A445" s="14"/>
      <c r="B445" s="262"/>
      <c r="C445" s="263"/>
      <c r="D445" s="246" t="s">
        <v>141</v>
      </c>
      <c r="E445" s="264" t="s">
        <v>32</v>
      </c>
      <c r="F445" s="265" t="s">
        <v>434</v>
      </c>
      <c r="G445" s="263"/>
      <c r="H445" s="264" t="s">
        <v>32</v>
      </c>
      <c r="I445" s="266"/>
      <c r="J445" s="263"/>
      <c r="K445" s="263"/>
      <c r="L445" s="267"/>
      <c r="M445" s="268"/>
      <c r="N445" s="269"/>
      <c r="O445" s="269"/>
      <c r="P445" s="269"/>
      <c r="Q445" s="269"/>
      <c r="R445" s="269"/>
      <c r="S445" s="269"/>
      <c r="T445" s="270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1" t="s">
        <v>141</v>
      </c>
      <c r="AU445" s="271" t="s">
        <v>88</v>
      </c>
      <c r="AV445" s="14" t="s">
        <v>85</v>
      </c>
      <c r="AW445" s="14" t="s">
        <v>39</v>
      </c>
      <c r="AX445" s="14" t="s">
        <v>78</v>
      </c>
      <c r="AY445" s="271" t="s">
        <v>129</v>
      </c>
    </row>
    <row r="446" s="14" customFormat="1">
      <c r="A446" s="14"/>
      <c r="B446" s="262"/>
      <c r="C446" s="263"/>
      <c r="D446" s="246" t="s">
        <v>141</v>
      </c>
      <c r="E446" s="264" t="s">
        <v>32</v>
      </c>
      <c r="F446" s="265" t="s">
        <v>435</v>
      </c>
      <c r="G446" s="263"/>
      <c r="H446" s="264" t="s">
        <v>32</v>
      </c>
      <c r="I446" s="266"/>
      <c r="J446" s="263"/>
      <c r="K446" s="263"/>
      <c r="L446" s="267"/>
      <c r="M446" s="268"/>
      <c r="N446" s="269"/>
      <c r="O446" s="269"/>
      <c r="P446" s="269"/>
      <c r="Q446" s="269"/>
      <c r="R446" s="269"/>
      <c r="S446" s="269"/>
      <c r="T446" s="27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71" t="s">
        <v>141</v>
      </c>
      <c r="AU446" s="271" t="s">
        <v>88</v>
      </c>
      <c r="AV446" s="14" t="s">
        <v>85</v>
      </c>
      <c r="AW446" s="14" t="s">
        <v>39</v>
      </c>
      <c r="AX446" s="14" t="s">
        <v>78</v>
      </c>
      <c r="AY446" s="271" t="s">
        <v>129</v>
      </c>
    </row>
    <row r="447" s="14" customFormat="1">
      <c r="A447" s="14"/>
      <c r="B447" s="262"/>
      <c r="C447" s="263"/>
      <c r="D447" s="246" t="s">
        <v>141</v>
      </c>
      <c r="E447" s="264" t="s">
        <v>32</v>
      </c>
      <c r="F447" s="265" t="s">
        <v>159</v>
      </c>
      <c r="G447" s="263"/>
      <c r="H447" s="264" t="s">
        <v>32</v>
      </c>
      <c r="I447" s="266"/>
      <c r="J447" s="263"/>
      <c r="K447" s="263"/>
      <c r="L447" s="267"/>
      <c r="M447" s="268"/>
      <c r="N447" s="269"/>
      <c r="O447" s="269"/>
      <c r="P447" s="269"/>
      <c r="Q447" s="269"/>
      <c r="R447" s="269"/>
      <c r="S447" s="269"/>
      <c r="T447" s="270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71" t="s">
        <v>141</v>
      </c>
      <c r="AU447" s="271" t="s">
        <v>88</v>
      </c>
      <c r="AV447" s="14" t="s">
        <v>85</v>
      </c>
      <c r="AW447" s="14" t="s">
        <v>39</v>
      </c>
      <c r="AX447" s="14" t="s">
        <v>78</v>
      </c>
      <c r="AY447" s="271" t="s">
        <v>129</v>
      </c>
    </row>
    <row r="448" s="13" customFormat="1">
      <c r="A448" s="13"/>
      <c r="B448" s="251"/>
      <c r="C448" s="252"/>
      <c r="D448" s="246" t="s">
        <v>141</v>
      </c>
      <c r="E448" s="253" t="s">
        <v>32</v>
      </c>
      <c r="F448" s="254" t="s">
        <v>436</v>
      </c>
      <c r="G448" s="252"/>
      <c r="H448" s="255">
        <v>48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61" t="s">
        <v>141</v>
      </c>
      <c r="AU448" s="261" t="s">
        <v>88</v>
      </c>
      <c r="AV448" s="13" t="s">
        <v>88</v>
      </c>
      <c r="AW448" s="13" t="s">
        <v>39</v>
      </c>
      <c r="AX448" s="13" t="s">
        <v>78</v>
      </c>
      <c r="AY448" s="261" t="s">
        <v>129</v>
      </c>
    </row>
    <row r="449" s="15" customFormat="1">
      <c r="A449" s="15"/>
      <c r="B449" s="272"/>
      <c r="C449" s="273"/>
      <c r="D449" s="246" t="s">
        <v>141</v>
      </c>
      <c r="E449" s="274" t="s">
        <v>32</v>
      </c>
      <c r="F449" s="275" t="s">
        <v>160</v>
      </c>
      <c r="G449" s="273"/>
      <c r="H449" s="276">
        <v>48</v>
      </c>
      <c r="I449" s="277"/>
      <c r="J449" s="273"/>
      <c r="K449" s="273"/>
      <c r="L449" s="278"/>
      <c r="M449" s="279"/>
      <c r="N449" s="280"/>
      <c r="O449" s="280"/>
      <c r="P449" s="280"/>
      <c r="Q449" s="280"/>
      <c r="R449" s="280"/>
      <c r="S449" s="280"/>
      <c r="T449" s="28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82" t="s">
        <v>141</v>
      </c>
      <c r="AU449" s="282" t="s">
        <v>88</v>
      </c>
      <c r="AV449" s="15" t="s">
        <v>161</v>
      </c>
      <c r="AW449" s="15" t="s">
        <v>39</v>
      </c>
      <c r="AX449" s="15" t="s">
        <v>85</v>
      </c>
      <c r="AY449" s="282" t="s">
        <v>129</v>
      </c>
    </row>
    <row r="450" s="2" customFormat="1" ht="16.5" customHeight="1">
      <c r="A450" s="40"/>
      <c r="B450" s="41"/>
      <c r="C450" s="233" t="s">
        <v>437</v>
      </c>
      <c r="D450" s="233" t="s">
        <v>131</v>
      </c>
      <c r="E450" s="234" t="s">
        <v>438</v>
      </c>
      <c r="F450" s="235" t="s">
        <v>439</v>
      </c>
      <c r="G450" s="236" t="s">
        <v>134</v>
      </c>
      <c r="H450" s="237">
        <v>2</v>
      </c>
      <c r="I450" s="238"/>
      <c r="J450" s="239">
        <f>ROUND(I450*H450,2)</f>
        <v>0</v>
      </c>
      <c r="K450" s="235" t="s">
        <v>32</v>
      </c>
      <c r="L450" s="46"/>
      <c r="M450" s="240" t="s">
        <v>32</v>
      </c>
      <c r="N450" s="241" t="s">
        <v>49</v>
      </c>
      <c r="O450" s="86"/>
      <c r="P450" s="242">
        <f>O450*H450</f>
        <v>0</v>
      </c>
      <c r="Q450" s="242">
        <v>0</v>
      </c>
      <c r="R450" s="242">
        <f>Q450*H450</f>
        <v>0</v>
      </c>
      <c r="S450" s="242">
        <v>0</v>
      </c>
      <c r="T450" s="243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44" t="s">
        <v>135</v>
      </c>
      <c r="AT450" s="244" t="s">
        <v>131</v>
      </c>
      <c r="AU450" s="244" t="s">
        <v>88</v>
      </c>
      <c r="AY450" s="18" t="s">
        <v>129</v>
      </c>
      <c r="BE450" s="245">
        <f>IF(N450="základní",J450,0)</f>
        <v>0</v>
      </c>
      <c r="BF450" s="245">
        <f>IF(N450="snížená",J450,0)</f>
        <v>0</v>
      </c>
      <c r="BG450" s="245">
        <f>IF(N450="zákl. přenesená",J450,0)</f>
        <v>0</v>
      </c>
      <c r="BH450" s="245">
        <f>IF(N450="sníž. přenesená",J450,0)</f>
        <v>0</v>
      </c>
      <c r="BI450" s="245">
        <f>IF(N450="nulová",J450,0)</f>
        <v>0</v>
      </c>
      <c r="BJ450" s="18" t="s">
        <v>85</v>
      </c>
      <c r="BK450" s="245">
        <f>ROUND(I450*H450,2)</f>
        <v>0</v>
      </c>
      <c r="BL450" s="18" t="s">
        <v>135</v>
      </c>
      <c r="BM450" s="244" t="s">
        <v>440</v>
      </c>
    </row>
    <row r="451" s="2" customFormat="1">
      <c r="A451" s="40"/>
      <c r="B451" s="41"/>
      <c r="C451" s="42"/>
      <c r="D451" s="246" t="s">
        <v>137</v>
      </c>
      <c r="E451" s="42"/>
      <c r="F451" s="247" t="s">
        <v>439</v>
      </c>
      <c r="G451" s="42"/>
      <c r="H451" s="42"/>
      <c r="I451" s="150"/>
      <c r="J451" s="42"/>
      <c r="K451" s="42"/>
      <c r="L451" s="46"/>
      <c r="M451" s="283"/>
      <c r="N451" s="284"/>
      <c r="O451" s="285"/>
      <c r="P451" s="285"/>
      <c r="Q451" s="285"/>
      <c r="R451" s="285"/>
      <c r="S451" s="285"/>
      <c r="T451" s="286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8" t="s">
        <v>137</v>
      </c>
      <c r="AU451" s="18" t="s">
        <v>88</v>
      </c>
    </row>
    <row r="452" s="2" customFormat="1" ht="6.96" customHeight="1">
      <c r="A452" s="40"/>
      <c r="B452" s="61"/>
      <c r="C452" s="62"/>
      <c r="D452" s="62"/>
      <c r="E452" s="62"/>
      <c r="F452" s="62"/>
      <c r="G452" s="62"/>
      <c r="H452" s="62"/>
      <c r="I452" s="181"/>
      <c r="J452" s="62"/>
      <c r="K452" s="62"/>
      <c r="L452" s="46"/>
      <c r="M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</row>
  </sheetData>
  <sheetProtection sheet="1" autoFilter="0" formatColumns="0" formatRows="0" objects="1" scenarios="1" spinCount="100000" saltValue="aaSHgCNA5iwEZnvgIdF9Gq0Mn0mrkNAJEVvdWjBwJlU7VQ1Vnx/24QIZPb0uGu0t/Sz4j6ZNm1DcCvS0TNr/aA==" hashValue="bwOcFdsbrhE84EqbebwoNdyybpipHBFbcmOs0+EWT63Rf1GGDTaHaPlDwllSU0nW/c463e/pVBgtXk+WfMR+Tg==" algorithmName="SHA-512" password="CC35"/>
  <autoFilter ref="C92:K45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6" customFormat="1" ht="45" customHeight="1">
      <c r="B3" s="291"/>
      <c r="C3" s="292" t="s">
        <v>441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442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443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444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445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446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447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448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449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450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451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84</v>
      </c>
      <c r="F18" s="298" t="s">
        <v>452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453</v>
      </c>
      <c r="F19" s="298" t="s">
        <v>454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455</v>
      </c>
      <c r="F20" s="298" t="s">
        <v>456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457</v>
      </c>
      <c r="F21" s="298" t="s">
        <v>458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459</v>
      </c>
      <c r="F22" s="298" t="s">
        <v>460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91</v>
      </c>
      <c r="F23" s="298" t="s">
        <v>461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462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463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464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465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466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467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468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469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470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115</v>
      </c>
      <c r="F36" s="298"/>
      <c r="G36" s="298" t="s">
        <v>471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472</v>
      </c>
      <c r="F37" s="298"/>
      <c r="G37" s="298" t="s">
        <v>473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59</v>
      </c>
      <c r="F38" s="298"/>
      <c r="G38" s="298" t="s">
        <v>474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60</v>
      </c>
      <c r="F39" s="298"/>
      <c r="G39" s="298" t="s">
        <v>475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116</v>
      </c>
      <c r="F40" s="298"/>
      <c r="G40" s="298" t="s">
        <v>476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117</v>
      </c>
      <c r="F41" s="298"/>
      <c r="G41" s="298" t="s">
        <v>477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478</v>
      </c>
      <c r="F42" s="298"/>
      <c r="G42" s="298" t="s">
        <v>479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480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481</v>
      </c>
      <c r="F44" s="298"/>
      <c r="G44" s="298" t="s">
        <v>482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119</v>
      </c>
      <c r="F45" s="298"/>
      <c r="G45" s="298" t="s">
        <v>483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484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485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486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487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488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489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490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491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492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493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494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495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496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497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498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499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500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501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502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503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504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505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506</v>
      </c>
      <c r="D76" s="316"/>
      <c r="E76" s="316"/>
      <c r="F76" s="316" t="s">
        <v>507</v>
      </c>
      <c r="G76" s="317"/>
      <c r="H76" s="316" t="s">
        <v>60</v>
      </c>
      <c r="I76" s="316" t="s">
        <v>63</v>
      </c>
      <c r="J76" s="316" t="s">
        <v>508</v>
      </c>
      <c r="K76" s="315"/>
    </row>
    <row r="77" s="1" customFormat="1" ht="17.25" customHeight="1">
      <c r="B77" s="313"/>
      <c r="C77" s="318" t="s">
        <v>509</v>
      </c>
      <c r="D77" s="318"/>
      <c r="E77" s="318"/>
      <c r="F77" s="319" t="s">
        <v>510</v>
      </c>
      <c r="G77" s="320"/>
      <c r="H77" s="318"/>
      <c r="I77" s="318"/>
      <c r="J77" s="318" t="s">
        <v>511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59</v>
      </c>
      <c r="D79" s="321"/>
      <c r="E79" s="321"/>
      <c r="F79" s="323" t="s">
        <v>512</v>
      </c>
      <c r="G79" s="322"/>
      <c r="H79" s="301" t="s">
        <v>513</v>
      </c>
      <c r="I79" s="301" t="s">
        <v>514</v>
      </c>
      <c r="J79" s="301">
        <v>20</v>
      </c>
      <c r="K79" s="315"/>
    </row>
    <row r="80" s="1" customFormat="1" ht="15" customHeight="1">
      <c r="B80" s="313"/>
      <c r="C80" s="301" t="s">
        <v>515</v>
      </c>
      <c r="D80" s="301"/>
      <c r="E80" s="301"/>
      <c r="F80" s="323" t="s">
        <v>512</v>
      </c>
      <c r="G80" s="322"/>
      <c r="H80" s="301" t="s">
        <v>516</v>
      </c>
      <c r="I80" s="301" t="s">
        <v>514</v>
      </c>
      <c r="J80" s="301">
        <v>120</v>
      </c>
      <c r="K80" s="315"/>
    </row>
    <row r="81" s="1" customFormat="1" ht="15" customHeight="1">
      <c r="B81" s="324"/>
      <c r="C81" s="301" t="s">
        <v>517</v>
      </c>
      <c r="D81" s="301"/>
      <c r="E81" s="301"/>
      <c r="F81" s="323" t="s">
        <v>518</v>
      </c>
      <c r="G81" s="322"/>
      <c r="H81" s="301" t="s">
        <v>519</v>
      </c>
      <c r="I81" s="301" t="s">
        <v>514</v>
      </c>
      <c r="J81" s="301">
        <v>50</v>
      </c>
      <c r="K81" s="315"/>
    </row>
    <row r="82" s="1" customFormat="1" ht="15" customHeight="1">
      <c r="B82" s="324"/>
      <c r="C82" s="301" t="s">
        <v>520</v>
      </c>
      <c r="D82" s="301"/>
      <c r="E82" s="301"/>
      <c r="F82" s="323" t="s">
        <v>512</v>
      </c>
      <c r="G82" s="322"/>
      <c r="H82" s="301" t="s">
        <v>521</v>
      </c>
      <c r="I82" s="301" t="s">
        <v>522</v>
      </c>
      <c r="J82" s="301"/>
      <c r="K82" s="315"/>
    </row>
    <row r="83" s="1" customFormat="1" ht="15" customHeight="1">
      <c r="B83" s="324"/>
      <c r="C83" s="325" t="s">
        <v>523</v>
      </c>
      <c r="D83" s="325"/>
      <c r="E83" s="325"/>
      <c r="F83" s="326" t="s">
        <v>518</v>
      </c>
      <c r="G83" s="325"/>
      <c r="H83" s="325" t="s">
        <v>524</v>
      </c>
      <c r="I83" s="325" t="s">
        <v>514</v>
      </c>
      <c r="J83" s="325">
        <v>15</v>
      </c>
      <c r="K83" s="315"/>
    </row>
    <row r="84" s="1" customFormat="1" ht="15" customHeight="1">
      <c r="B84" s="324"/>
      <c r="C84" s="325" t="s">
        <v>525</v>
      </c>
      <c r="D84" s="325"/>
      <c r="E84" s="325"/>
      <c r="F84" s="326" t="s">
        <v>518</v>
      </c>
      <c r="G84" s="325"/>
      <c r="H84" s="325" t="s">
        <v>526</v>
      </c>
      <c r="I84" s="325" t="s">
        <v>514</v>
      </c>
      <c r="J84" s="325">
        <v>15</v>
      </c>
      <c r="K84" s="315"/>
    </row>
    <row r="85" s="1" customFormat="1" ht="15" customHeight="1">
      <c r="B85" s="324"/>
      <c r="C85" s="325" t="s">
        <v>527</v>
      </c>
      <c r="D85" s="325"/>
      <c r="E85" s="325"/>
      <c r="F85" s="326" t="s">
        <v>518</v>
      </c>
      <c r="G85" s="325"/>
      <c r="H85" s="325" t="s">
        <v>528</v>
      </c>
      <c r="I85" s="325" t="s">
        <v>514</v>
      </c>
      <c r="J85" s="325">
        <v>20</v>
      </c>
      <c r="K85" s="315"/>
    </row>
    <row r="86" s="1" customFormat="1" ht="15" customHeight="1">
      <c r="B86" s="324"/>
      <c r="C86" s="325" t="s">
        <v>529</v>
      </c>
      <c r="D86" s="325"/>
      <c r="E86" s="325"/>
      <c r="F86" s="326" t="s">
        <v>518</v>
      </c>
      <c r="G86" s="325"/>
      <c r="H86" s="325" t="s">
        <v>530</v>
      </c>
      <c r="I86" s="325" t="s">
        <v>514</v>
      </c>
      <c r="J86" s="325">
        <v>20</v>
      </c>
      <c r="K86" s="315"/>
    </row>
    <row r="87" s="1" customFormat="1" ht="15" customHeight="1">
      <c r="B87" s="324"/>
      <c r="C87" s="301" t="s">
        <v>531</v>
      </c>
      <c r="D87" s="301"/>
      <c r="E87" s="301"/>
      <c r="F87" s="323" t="s">
        <v>518</v>
      </c>
      <c r="G87" s="322"/>
      <c r="H87" s="301" t="s">
        <v>532</v>
      </c>
      <c r="I87" s="301" t="s">
        <v>514</v>
      </c>
      <c r="J87" s="301">
        <v>50</v>
      </c>
      <c r="K87" s="315"/>
    </row>
    <row r="88" s="1" customFormat="1" ht="15" customHeight="1">
      <c r="B88" s="324"/>
      <c r="C88" s="301" t="s">
        <v>533</v>
      </c>
      <c r="D88" s="301"/>
      <c r="E88" s="301"/>
      <c r="F88" s="323" t="s">
        <v>518</v>
      </c>
      <c r="G88" s="322"/>
      <c r="H88" s="301" t="s">
        <v>534</v>
      </c>
      <c r="I88" s="301" t="s">
        <v>514</v>
      </c>
      <c r="J88" s="301">
        <v>20</v>
      </c>
      <c r="K88" s="315"/>
    </row>
    <row r="89" s="1" customFormat="1" ht="15" customHeight="1">
      <c r="B89" s="324"/>
      <c r="C89" s="301" t="s">
        <v>535</v>
      </c>
      <c r="D89" s="301"/>
      <c r="E89" s="301"/>
      <c r="F89" s="323" t="s">
        <v>518</v>
      </c>
      <c r="G89" s="322"/>
      <c r="H89" s="301" t="s">
        <v>536</v>
      </c>
      <c r="I89" s="301" t="s">
        <v>514</v>
      </c>
      <c r="J89" s="301">
        <v>20</v>
      </c>
      <c r="K89" s="315"/>
    </row>
    <row r="90" s="1" customFormat="1" ht="15" customHeight="1">
      <c r="B90" s="324"/>
      <c r="C90" s="301" t="s">
        <v>537</v>
      </c>
      <c r="D90" s="301"/>
      <c r="E90" s="301"/>
      <c r="F90" s="323" t="s">
        <v>518</v>
      </c>
      <c r="G90" s="322"/>
      <c r="H90" s="301" t="s">
        <v>538</v>
      </c>
      <c r="I90" s="301" t="s">
        <v>514</v>
      </c>
      <c r="J90" s="301">
        <v>50</v>
      </c>
      <c r="K90" s="315"/>
    </row>
    <row r="91" s="1" customFormat="1" ht="15" customHeight="1">
      <c r="B91" s="324"/>
      <c r="C91" s="301" t="s">
        <v>539</v>
      </c>
      <c r="D91" s="301"/>
      <c r="E91" s="301"/>
      <c r="F91" s="323" t="s">
        <v>518</v>
      </c>
      <c r="G91" s="322"/>
      <c r="H91" s="301" t="s">
        <v>539</v>
      </c>
      <c r="I91" s="301" t="s">
        <v>514</v>
      </c>
      <c r="J91" s="301">
        <v>50</v>
      </c>
      <c r="K91" s="315"/>
    </row>
    <row r="92" s="1" customFormat="1" ht="15" customHeight="1">
      <c r="B92" s="324"/>
      <c r="C92" s="301" t="s">
        <v>540</v>
      </c>
      <c r="D92" s="301"/>
      <c r="E92" s="301"/>
      <c r="F92" s="323" t="s">
        <v>518</v>
      </c>
      <c r="G92" s="322"/>
      <c r="H92" s="301" t="s">
        <v>541</v>
      </c>
      <c r="I92" s="301" t="s">
        <v>514</v>
      </c>
      <c r="J92" s="301">
        <v>255</v>
      </c>
      <c r="K92" s="315"/>
    </row>
    <row r="93" s="1" customFormat="1" ht="15" customHeight="1">
      <c r="B93" s="324"/>
      <c r="C93" s="301" t="s">
        <v>542</v>
      </c>
      <c r="D93" s="301"/>
      <c r="E93" s="301"/>
      <c r="F93" s="323" t="s">
        <v>512</v>
      </c>
      <c r="G93" s="322"/>
      <c r="H93" s="301" t="s">
        <v>543</v>
      </c>
      <c r="I93" s="301" t="s">
        <v>544</v>
      </c>
      <c r="J93" s="301"/>
      <c r="K93" s="315"/>
    </row>
    <row r="94" s="1" customFormat="1" ht="15" customHeight="1">
      <c r="B94" s="324"/>
      <c r="C94" s="301" t="s">
        <v>545</v>
      </c>
      <c r="D94" s="301"/>
      <c r="E94" s="301"/>
      <c r="F94" s="323" t="s">
        <v>512</v>
      </c>
      <c r="G94" s="322"/>
      <c r="H94" s="301" t="s">
        <v>546</v>
      </c>
      <c r="I94" s="301" t="s">
        <v>547</v>
      </c>
      <c r="J94" s="301"/>
      <c r="K94" s="315"/>
    </row>
    <row r="95" s="1" customFormat="1" ht="15" customHeight="1">
      <c r="B95" s="324"/>
      <c r="C95" s="301" t="s">
        <v>548</v>
      </c>
      <c r="D95" s="301"/>
      <c r="E95" s="301"/>
      <c r="F95" s="323" t="s">
        <v>512</v>
      </c>
      <c r="G95" s="322"/>
      <c r="H95" s="301" t="s">
        <v>548</v>
      </c>
      <c r="I95" s="301" t="s">
        <v>547</v>
      </c>
      <c r="J95" s="301"/>
      <c r="K95" s="315"/>
    </row>
    <row r="96" s="1" customFormat="1" ht="15" customHeight="1">
      <c r="B96" s="324"/>
      <c r="C96" s="301" t="s">
        <v>44</v>
      </c>
      <c r="D96" s="301"/>
      <c r="E96" s="301"/>
      <c r="F96" s="323" t="s">
        <v>512</v>
      </c>
      <c r="G96" s="322"/>
      <c r="H96" s="301" t="s">
        <v>549</v>
      </c>
      <c r="I96" s="301" t="s">
        <v>547</v>
      </c>
      <c r="J96" s="301"/>
      <c r="K96" s="315"/>
    </row>
    <row r="97" s="1" customFormat="1" ht="15" customHeight="1">
      <c r="B97" s="324"/>
      <c r="C97" s="301" t="s">
        <v>54</v>
      </c>
      <c r="D97" s="301"/>
      <c r="E97" s="301"/>
      <c r="F97" s="323" t="s">
        <v>512</v>
      </c>
      <c r="G97" s="322"/>
      <c r="H97" s="301" t="s">
        <v>550</v>
      </c>
      <c r="I97" s="301" t="s">
        <v>547</v>
      </c>
      <c r="J97" s="301"/>
      <c r="K97" s="315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551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506</v>
      </c>
      <c r="D103" s="316"/>
      <c r="E103" s="316"/>
      <c r="F103" s="316" t="s">
        <v>507</v>
      </c>
      <c r="G103" s="317"/>
      <c r="H103" s="316" t="s">
        <v>60</v>
      </c>
      <c r="I103" s="316" t="s">
        <v>63</v>
      </c>
      <c r="J103" s="316" t="s">
        <v>508</v>
      </c>
      <c r="K103" s="315"/>
    </row>
    <row r="104" s="1" customFormat="1" ht="17.25" customHeight="1">
      <c r="B104" s="313"/>
      <c r="C104" s="318" t="s">
        <v>509</v>
      </c>
      <c r="D104" s="318"/>
      <c r="E104" s="318"/>
      <c r="F104" s="319" t="s">
        <v>510</v>
      </c>
      <c r="G104" s="320"/>
      <c r="H104" s="318"/>
      <c r="I104" s="318"/>
      <c r="J104" s="318" t="s">
        <v>511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2"/>
      <c r="H105" s="316"/>
      <c r="I105" s="316"/>
      <c r="J105" s="316"/>
      <c r="K105" s="315"/>
    </row>
    <row r="106" s="1" customFormat="1" ht="15" customHeight="1">
      <c r="B106" s="313"/>
      <c r="C106" s="301" t="s">
        <v>59</v>
      </c>
      <c r="D106" s="321"/>
      <c r="E106" s="321"/>
      <c r="F106" s="323" t="s">
        <v>512</v>
      </c>
      <c r="G106" s="332"/>
      <c r="H106" s="301" t="s">
        <v>552</v>
      </c>
      <c r="I106" s="301" t="s">
        <v>514</v>
      </c>
      <c r="J106" s="301">
        <v>20</v>
      </c>
      <c r="K106" s="315"/>
    </row>
    <row r="107" s="1" customFormat="1" ht="15" customHeight="1">
      <c r="B107" s="313"/>
      <c r="C107" s="301" t="s">
        <v>515</v>
      </c>
      <c r="D107" s="301"/>
      <c r="E107" s="301"/>
      <c r="F107" s="323" t="s">
        <v>512</v>
      </c>
      <c r="G107" s="301"/>
      <c r="H107" s="301" t="s">
        <v>552</v>
      </c>
      <c r="I107" s="301" t="s">
        <v>514</v>
      </c>
      <c r="J107" s="301">
        <v>120</v>
      </c>
      <c r="K107" s="315"/>
    </row>
    <row r="108" s="1" customFormat="1" ht="15" customHeight="1">
      <c r="B108" s="324"/>
      <c r="C108" s="301" t="s">
        <v>517</v>
      </c>
      <c r="D108" s="301"/>
      <c r="E108" s="301"/>
      <c r="F108" s="323" t="s">
        <v>518</v>
      </c>
      <c r="G108" s="301"/>
      <c r="H108" s="301" t="s">
        <v>552</v>
      </c>
      <c r="I108" s="301" t="s">
        <v>514</v>
      </c>
      <c r="J108" s="301">
        <v>50</v>
      </c>
      <c r="K108" s="315"/>
    </row>
    <row r="109" s="1" customFormat="1" ht="15" customHeight="1">
      <c r="B109" s="324"/>
      <c r="C109" s="301" t="s">
        <v>520</v>
      </c>
      <c r="D109" s="301"/>
      <c r="E109" s="301"/>
      <c r="F109" s="323" t="s">
        <v>512</v>
      </c>
      <c r="G109" s="301"/>
      <c r="H109" s="301" t="s">
        <v>552</v>
      </c>
      <c r="I109" s="301" t="s">
        <v>522</v>
      </c>
      <c r="J109" s="301"/>
      <c r="K109" s="315"/>
    </row>
    <row r="110" s="1" customFormat="1" ht="15" customHeight="1">
      <c r="B110" s="324"/>
      <c r="C110" s="301" t="s">
        <v>531</v>
      </c>
      <c r="D110" s="301"/>
      <c r="E110" s="301"/>
      <c r="F110" s="323" t="s">
        <v>518</v>
      </c>
      <c r="G110" s="301"/>
      <c r="H110" s="301" t="s">
        <v>552</v>
      </c>
      <c r="I110" s="301" t="s">
        <v>514</v>
      </c>
      <c r="J110" s="301">
        <v>50</v>
      </c>
      <c r="K110" s="315"/>
    </row>
    <row r="111" s="1" customFormat="1" ht="15" customHeight="1">
      <c r="B111" s="324"/>
      <c r="C111" s="301" t="s">
        <v>539</v>
      </c>
      <c r="D111" s="301"/>
      <c r="E111" s="301"/>
      <c r="F111" s="323" t="s">
        <v>518</v>
      </c>
      <c r="G111" s="301"/>
      <c r="H111" s="301" t="s">
        <v>552</v>
      </c>
      <c r="I111" s="301" t="s">
        <v>514</v>
      </c>
      <c r="J111" s="301">
        <v>50</v>
      </c>
      <c r="K111" s="315"/>
    </row>
    <row r="112" s="1" customFormat="1" ht="15" customHeight="1">
      <c r="B112" s="324"/>
      <c r="C112" s="301" t="s">
        <v>537</v>
      </c>
      <c r="D112" s="301"/>
      <c r="E112" s="301"/>
      <c r="F112" s="323" t="s">
        <v>518</v>
      </c>
      <c r="G112" s="301"/>
      <c r="H112" s="301" t="s">
        <v>552</v>
      </c>
      <c r="I112" s="301" t="s">
        <v>514</v>
      </c>
      <c r="J112" s="301">
        <v>50</v>
      </c>
      <c r="K112" s="315"/>
    </row>
    <row r="113" s="1" customFormat="1" ht="15" customHeight="1">
      <c r="B113" s="324"/>
      <c r="C113" s="301" t="s">
        <v>59</v>
      </c>
      <c r="D113" s="301"/>
      <c r="E113" s="301"/>
      <c r="F113" s="323" t="s">
        <v>512</v>
      </c>
      <c r="G113" s="301"/>
      <c r="H113" s="301" t="s">
        <v>553</v>
      </c>
      <c r="I113" s="301" t="s">
        <v>514</v>
      </c>
      <c r="J113" s="301">
        <v>20</v>
      </c>
      <c r="K113" s="315"/>
    </row>
    <row r="114" s="1" customFormat="1" ht="15" customHeight="1">
      <c r="B114" s="324"/>
      <c r="C114" s="301" t="s">
        <v>554</v>
      </c>
      <c r="D114" s="301"/>
      <c r="E114" s="301"/>
      <c r="F114" s="323" t="s">
        <v>512</v>
      </c>
      <c r="G114" s="301"/>
      <c r="H114" s="301" t="s">
        <v>555</v>
      </c>
      <c r="I114" s="301" t="s">
        <v>514</v>
      </c>
      <c r="J114" s="301">
        <v>120</v>
      </c>
      <c r="K114" s="315"/>
    </row>
    <row r="115" s="1" customFormat="1" ht="15" customHeight="1">
      <c r="B115" s="324"/>
      <c r="C115" s="301" t="s">
        <v>44</v>
      </c>
      <c r="D115" s="301"/>
      <c r="E115" s="301"/>
      <c r="F115" s="323" t="s">
        <v>512</v>
      </c>
      <c r="G115" s="301"/>
      <c r="H115" s="301" t="s">
        <v>556</v>
      </c>
      <c r="I115" s="301" t="s">
        <v>547</v>
      </c>
      <c r="J115" s="301"/>
      <c r="K115" s="315"/>
    </row>
    <row r="116" s="1" customFormat="1" ht="15" customHeight="1">
      <c r="B116" s="324"/>
      <c r="C116" s="301" t="s">
        <v>54</v>
      </c>
      <c r="D116" s="301"/>
      <c r="E116" s="301"/>
      <c r="F116" s="323" t="s">
        <v>512</v>
      </c>
      <c r="G116" s="301"/>
      <c r="H116" s="301" t="s">
        <v>557</v>
      </c>
      <c r="I116" s="301" t="s">
        <v>547</v>
      </c>
      <c r="J116" s="301"/>
      <c r="K116" s="315"/>
    </row>
    <row r="117" s="1" customFormat="1" ht="15" customHeight="1">
      <c r="B117" s="324"/>
      <c r="C117" s="301" t="s">
        <v>63</v>
      </c>
      <c r="D117" s="301"/>
      <c r="E117" s="301"/>
      <c r="F117" s="323" t="s">
        <v>512</v>
      </c>
      <c r="G117" s="301"/>
      <c r="H117" s="301" t="s">
        <v>558</v>
      </c>
      <c r="I117" s="301" t="s">
        <v>559</v>
      </c>
      <c r="J117" s="301"/>
      <c r="K117" s="315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298"/>
      <c r="D119" s="298"/>
      <c r="E119" s="298"/>
      <c r="F119" s="335"/>
      <c r="G119" s="298"/>
      <c r="H119" s="298"/>
      <c r="I119" s="298"/>
      <c r="J119" s="298"/>
      <c r="K119" s="334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6"/>
      <c r="C121" s="337"/>
      <c r="D121" s="337"/>
      <c r="E121" s="337"/>
      <c r="F121" s="337"/>
      <c r="G121" s="337"/>
      <c r="H121" s="337"/>
      <c r="I121" s="337"/>
      <c r="J121" s="337"/>
      <c r="K121" s="338"/>
    </row>
    <row r="122" s="1" customFormat="1" ht="45" customHeight="1">
      <c r="B122" s="339"/>
      <c r="C122" s="292" t="s">
        <v>560</v>
      </c>
      <c r="D122" s="292"/>
      <c r="E122" s="292"/>
      <c r="F122" s="292"/>
      <c r="G122" s="292"/>
      <c r="H122" s="292"/>
      <c r="I122" s="292"/>
      <c r="J122" s="292"/>
      <c r="K122" s="340"/>
    </row>
    <row r="123" s="1" customFormat="1" ht="17.25" customHeight="1">
      <c r="B123" s="341"/>
      <c r="C123" s="316" t="s">
        <v>506</v>
      </c>
      <c r="D123" s="316"/>
      <c r="E123" s="316"/>
      <c r="F123" s="316" t="s">
        <v>507</v>
      </c>
      <c r="G123" s="317"/>
      <c r="H123" s="316" t="s">
        <v>60</v>
      </c>
      <c r="I123" s="316" t="s">
        <v>63</v>
      </c>
      <c r="J123" s="316" t="s">
        <v>508</v>
      </c>
      <c r="K123" s="342"/>
    </row>
    <row r="124" s="1" customFormat="1" ht="17.25" customHeight="1">
      <c r="B124" s="341"/>
      <c r="C124" s="318" t="s">
        <v>509</v>
      </c>
      <c r="D124" s="318"/>
      <c r="E124" s="318"/>
      <c r="F124" s="319" t="s">
        <v>510</v>
      </c>
      <c r="G124" s="320"/>
      <c r="H124" s="318"/>
      <c r="I124" s="318"/>
      <c r="J124" s="318" t="s">
        <v>511</v>
      </c>
      <c r="K124" s="342"/>
    </row>
    <row r="125" s="1" customFormat="1" ht="5.25" customHeight="1">
      <c r="B125" s="343"/>
      <c r="C125" s="321"/>
      <c r="D125" s="321"/>
      <c r="E125" s="321"/>
      <c r="F125" s="321"/>
      <c r="G125" s="301"/>
      <c r="H125" s="321"/>
      <c r="I125" s="321"/>
      <c r="J125" s="321"/>
      <c r="K125" s="344"/>
    </row>
    <row r="126" s="1" customFormat="1" ht="15" customHeight="1">
      <c r="B126" s="343"/>
      <c r="C126" s="301" t="s">
        <v>515</v>
      </c>
      <c r="D126" s="321"/>
      <c r="E126" s="321"/>
      <c r="F126" s="323" t="s">
        <v>512</v>
      </c>
      <c r="G126" s="301"/>
      <c r="H126" s="301" t="s">
        <v>552</v>
      </c>
      <c r="I126" s="301" t="s">
        <v>514</v>
      </c>
      <c r="J126" s="301">
        <v>120</v>
      </c>
      <c r="K126" s="345"/>
    </row>
    <row r="127" s="1" customFormat="1" ht="15" customHeight="1">
      <c r="B127" s="343"/>
      <c r="C127" s="301" t="s">
        <v>561</v>
      </c>
      <c r="D127" s="301"/>
      <c r="E127" s="301"/>
      <c r="F127" s="323" t="s">
        <v>512</v>
      </c>
      <c r="G127" s="301"/>
      <c r="H127" s="301" t="s">
        <v>562</v>
      </c>
      <c r="I127" s="301" t="s">
        <v>514</v>
      </c>
      <c r="J127" s="301" t="s">
        <v>563</v>
      </c>
      <c r="K127" s="345"/>
    </row>
    <row r="128" s="1" customFormat="1" ht="15" customHeight="1">
      <c r="B128" s="343"/>
      <c r="C128" s="301" t="s">
        <v>91</v>
      </c>
      <c r="D128" s="301"/>
      <c r="E128" s="301"/>
      <c r="F128" s="323" t="s">
        <v>512</v>
      </c>
      <c r="G128" s="301"/>
      <c r="H128" s="301" t="s">
        <v>564</v>
      </c>
      <c r="I128" s="301" t="s">
        <v>514</v>
      </c>
      <c r="J128" s="301" t="s">
        <v>563</v>
      </c>
      <c r="K128" s="345"/>
    </row>
    <row r="129" s="1" customFormat="1" ht="15" customHeight="1">
      <c r="B129" s="343"/>
      <c r="C129" s="301" t="s">
        <v>523</v>
      </c>
      <c r="D129" s="301"/>
      <c r="E129" s="301"/>
      <c r="F129" s="323" t="s">
        <v>518</v>
      </c>
      <c r="G129" s="301"/>
      <c r="H129" s="301" t="s">
        <v>524</v>
      </c>
      <c r="I129" s="301" t="s">
        <v>514</v>
      </c>
      <c r="J129" s="301">
        <v>15</v>
      </c>
      <c r="K129" s="345"/>
    </row>
    <row r="130" s="1" customFormat="1" ht="15" customHeight="1">
      <c r="B130" s="343"/>
      <c r="C130" s="325" t="s">
        <v>525</v>
      </c>
      <c r="D130" s="325"/>
      <c r="E130" s="325"/>
      <c r="F130" s="326" t="s">
        <v>518</v>
      </c>
      <c r="G130" s="325"/>
      <c r="H130" s="325" t="s">
        <v>526</v>
      </c>
      <c r="I130" s="325" t="s">
        <v>514</v>
      </c>
      <c r="J130" s="325">
        <v>15</v>
      </c>
      <c r="K130" s="345"/>
    </row>
    <row r="131" s="1" customFormat="1" ht="15" customHeight="1">
      <c r="B131" s="343"/>
      <c r="C131" s="325" t="s">
        <v>527</v>
      </c>
      <c r="D131" s="325"/>
      <c r="E131" s="325"/>
      <c r="F131" s="326" t="s">
        <v>518</v>
      </c>
      <c r="G131" s="325"/>
      <c r="H131" s="325" t="s">
        <v>528</v>
      </c>
      <c r="I131" s="325" t="s">
        <v>514</v>
      </c>
      <c r="J131" s="325">
        <v>20</v>
      </c>
      <c r="K131" s="345"/>
    </row>
    <row r="132" s="1" customFormat="1" ht="15" customHeight="1">
      <c r="B132" s="343"/>
      <c r="C132" s="325" t="s">
        <v>529</v>
      </c>
      <c r="D132" s="325"/>
      <c r="E132" s="325"/>
      <c r="F132" s="326" t="s">
        <v>518</v>
      </c>
      <c r="G132" s="325"/>
      <c r="H132" s="325" t="s">
        <v>530</v>
      </c>
      <c r="I132" s="325" t="s">
        <v>514</v>
      </c>
      <c r="J132" s="325">
        <v>20</v>
      </c>
      <c r="K132" s="345"/>
    </row>
    <row r="133" s="1" customFormat="1" ht="15" customHeight="1">
      <c r="B133" s="343"/>
      <c r="C133" s="301" t="s">
        <v>517</v>
      </c>
      <c r="D133" s="301"/>
      <c r="E133" s="301"/>
      <c r="F133" s="323" t="s">
        <v>518</v>
      </c>
      <c r="G133" s="301"/>
      <c r="H133" s="301" t="s">
        <v>552</v>
      </c>
      <c r="I133" s="301" t="s">
        <v>514</v>
      </c>
      <c r="J133" s="301">
        <v>50</v>
      </c>
      <c r="K133" s="345"/>
    </row>
    <row r="134" s="1" customFormat="1" ht="15" customHeight="1">
      <c r="B134" s="343"/>
      <c r="C134" s="301" t="s">
        <v>531</v>
      </c>
      <c r="D134" s="301"/>
      <c r="E134" s="301"/>
      <c r="F134" s="323" t="s">
        <v>518</v>
      </c>
      <c r="G134" s="301"/>
      <c r="H134" s="301" t="s">
        <v>552</v>
      </c>
      <c r="I134" s="301" t="s">
        <v>514</v>
      </c>
      <c r="J134" s="301">
        <v>50</v>
      </c>
      <c r="K134" s="345"/>
    </row>
    <row r="135" s="1" customFormat="1" ht="15" customHeight="1">
      <c r="B135" s="343"/>
      <c r="C135" s="301" t="s">
        <v>537</v>
      </c>
      <c r="D135" s="301"/>
      <c r="E135" s="301"/>
      <c r="F135" s="323" t="s">
        <v>518</v>
      </c>
      <c r="G135" s="301"/>
      <c r="H135" s="301" t="s">
        <v>552</v>
      </c>
      <c r="I135" s="301" t="s">
        <v>514</v>
      </c>
      <c r="J135" s="301">
        <v>50</v>
      </c>
      <c r="K135" s="345"/>
    </row>
    <row r="136" s="1" customFormat="1" ht="15" customHeight="1">
      <c r="B136" s="343"/>
      <c r="C136" s="301" t="s">
        <v>539</v>
      </c>
      <c r="D136" s="301"/>
      <c r="E136" s="301"/>
      <c r="F136" s="323" t="s">
        <v>518</v>
      </c>
      <c r="G136" s="301"/>
      <c r="H136" s="301" t="s">
        <v>552</v>
      </c>
      <c r="I136" s="301" t="s">
        <v>514</v>
      </c>
      <c r="J136" s="301">
        <v>50</v>
      </c>
      <c r="K136" s="345"/>
    </row>
    <row r="137" s="1" customFormat="1" ht="15" customHeight="1">
      <c r="B137" s="343"/>
      <c r="C137" s="301" t="s">
        <v>540</v>
      </c>
      <c r="D137" s="301"/>
      <c r="E137" s="301"/>
      <c r="F137" s="323" t="s">
        <v>518</v>
      </c>
      <c r="G137" s="301"/>
      <c r="H137" s="301" t="s">
        <v>565</v>
      </c>
      <c r="I137" s="301" t="s">
        <v>514</v>
      </c>
      <c r="J137" s="301">
        <v>255</v>
      </c>
      <c r="K137" s="345"/>
    </row>
    <row r="138" s="1" customFormat="1" ht="15" customHeight="1">
      <c r="B138" s="343"/>
      <c r="C138" s="301" t="s">
        <v>542</v>
      </c>
      <c r="D138" s="301"/>
      <c r="E138" s="301"/>
      <c r="F138" s="323" t="s">
        <v>512</v>
      </c>
      <c r="G138" s="301"/>
      <c r="H138" s="301" t="s">
        <v>566</v>
      </c>
      <c r="I138" s="301" t="s">
        <v>544</v>
      </c>
      <c r="J138" s="301"/>
      <c r="K138" s="345"/>
    </row>
    <row r="139" s="1" customFormat="1" ht="15" customHeight="1">
      <c r="B139" s="343"/>
      <c r="C139" s="301" t="s">
        <v>545</v>
      </c>
      <c r="D139" s="301"/>
      <c r="E139" s="301"/>
      <c r="F139" s="323" t="s">
        <v>512</v>
      </c>
      <c r="G139" s="301"/>
      <c r="H139" s="301" t="s">
        <v>567</v>
      </c>
      <c r="I139" s="301" t="s">
        <v>547</v>
      </c>
      <c r="J139" s="301"/>
      <c r="K139" s="345"/>
    </row>
    <row r="140" s="1" customFormat="1" ht="15" customHeight="1">
      <c r="B140" s="343"/>
      <c r="C140" s="301" t="s">
        <v>548</v>
      </c>
      <c r="D140" s="301"/>
      <c r="E140" s="301"/>
      <c r="F140" s="323" t="s">
        <v>512</v>
      </c>
      <c r="G140" s="301"/>
      <c r="H140" s="301" t="s">
        <v>548</v>
      </c>
      <c r="I140" s="301" t="s">
        <v>547</v>
      </c>
      <c r="J140" s="301"/>
      <c r="K140" s="345"/>
    </row>
    <row r="141" s="1" customFormat="1" ht="15" customHeight="1">
      <c r="B141" s="343"/>
      <c r="C141" s="301" t="s">
        <v>44</v>
      </c>
      <c r="D141" s="301"/>
      <c r="E141" s="301"/>
      <c r="F141" s="323" t="s">
        <v>512</v>
      </c>
      <c r="G141" s="301"/>
      <c r="H141" s="301" t="s">
        <v>568</v>
      </c>
      <c r="I141" s="301" t="s">
        <v>547</v>
      </c>
      <c r="J141" s="301"/>
      <c r="K141" s="345"/>
    </row>
    <row r="142" s="1" customFormat="1" ht="15" customHeight="1">
      <c r="B142" s="343"/>
      <c r="C142" s="301" t="s">
        <v>569</v>
      </c>
      <c r="D142" s="301"/>
      <c r="E142" s="301"/>
      <c r="F142" s="323" t="s">
        <v>512</v>
      </c>
      <c r="G142" s="301"/>
      <c r="H142" s="301" t="s">
        <v>570</v>
      </c>
      <c r="I142" s="301" t="s">
        <v>547</v>
      </c>
      <c r="J142" s="301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298"/>
      <c r="C144" s="298"/>
      <c r="D144" s="298"/>
      <c r="E144" s="298"/>
      <c r="F144" s="335"/>
      <c r="G144" s="298"/>
      <c r="H144" s="298"/>
      <c r="I144" s="298"/>
      <c r="J144" s="298"/>
      <c r="K144" s="298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571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506</v>
      </c>
      <c r="D148" s="316"/>
      <c r="E148" s="316"/>
      <c r="F148" s="316" t="s">
        <v>507</v>
      </c>
      <c r="G148" s="317"/>
      <c r="H148" s="316" t="s">
        <v>60</v>
      </c>
      <c r="I148" s="316" t="s">
        <v>63</v>
      </c>
      <c r="J148" s="316" t="s">
        <v>508</v>
      </c>
      <c r="K148" s="315"/>
    </row>
    <row r="149" s="1" customFormat="1" ht="17.25" customHeight="1">
      <c r="B149" s="313"/>
      <c r="C149" s="318" t="s">
        <v>509</v>
      </c>
      <c r="D149" s="318"/>
      <c r="E149" s="318"/>
      <c r="F149" s="319" t="s">
        <v>510</v>
      </c>
      <c r="G149" s="320"/>
      <c r="H149" s="318"/>
      <c r="I149" s="318"/>
      <c r="J149" s="318" t="s">
        <v>511</v>
      </c>
      <c r="K149" s="315"/>
    </row>
    <row r="150" s="1" customFormat="1" ht="5.25" customHeight="1">
      <c r="B150" s="324"/>
      <c r="C150" s="321"/>
      <c r="D150" s="321"/>
      <c r="E150" s="321"/>
      <c r="F150" s="321"/>
      <c r="G150" s="322"/>
      <c r="H150" s="321"/>
      <c r="I150" s="321"/>
      <c r="J150" s="321"/>
      <c r="K150" s="345"/>
    </row>
    <row r="151" s="1" customFormat="1" ht="15" customHeight="1">
      <c r="B151" s="324"/>
      <c r="C151" s="349" t="s">
        <v>515</v>
      </c>
      <c r="D151" s="301"/>
      <c r="E151" s="301"/>
      <c r="F151" s="350" t="s">
        <v>512</v>
      </c>
      <c r="G151" s="301"/>
      <c r="H151" s="349" t="s">
        <v>552</v>
      </c>
      <c r="I151" s="349" t="s">
        <v>514</v>
      </c>
      <c r="J151" s="349">
        <v>120</v>
      </c>
      <c r="K151" s="345"/>
    </row>
    <row r="152" s="1" customFormat="1" ht="15" customHeight="1">
      <c r="B152" s="324"/>
      <c r="C152" s="349" t="s">
        <v>561</v>
      </c>
      <c r="D152" s="301"/>
      <c r="E152" s="301"/>
      <c r="F152" s="350" t="s">
        <v>512</v>
      </c>
      <c r="G152" s="301"/>
      <c r="H152" s="349" t="s">
        <v>572</v>
      </c>
      <c r="I152" s="349" t="s">
        <v>514</v>
      </c>
      <c r="J152" s="349" t="s">
        <v>563</v>
      </c>
      <c r="K152" s="345"/>
    </row>
    <row r="153" s="1" customFormat="1" ht="15" customHeight="1">
      <c r="B153" s="324"/>
      <c r="C153" s="349" t="s">
        <v>91</v>
      </c>
      <c r="D153" s="301"/>
      <c r="E153" s="301"/>
      <c r="F153" s="350" t="s">
        <v>512</v>
      </c>
      <c r="G153" s="301"/>
      <c r="H153" s="349" t="s">
        <v>573</v>
      </c>
      <c r="I153" s="349" t="s">
        <v>514</v>
      </c>
      <c r="J153" s="349" t="s">
        <v>563</v>
      </c>
      <c r="K153" s="345"/>
    </row>
    <row r="154" s="1" customFormat="1" ht="15" customHeight="1">
      <c r="B154" s="324"/>
      <c r="C154" s="349" t="s">
        <v>517</v>
      </c>
      <c r="D154" s="301"/>
      <c r="E154" s="301"/>
      <c r="F154" s="350" t="s">
        <v>518</v>
      </c>
      <c r="G154" s="301"/>
      <c r="H154" s="349" t="s">
        <v>552</v>
      </c>
      <c r="I154" s="349" t="s">
        <v>514</v>
      </c>
      <c r="J154" s="349">
        <v>50</v>
      </c>
      <c r="K154" s="345"/>
    </row>
    <row r="155" s="1" customFormat="1" ht="15" customHeight="1">
      <c r="B155" s="324"/>
      <c r="C155" s="349" t="s">
        <v>520</v>
      </c>
      <c r="D155" s="301"/>
      <c r="E155" s="301"/>
      <c r="F155" s="350" t="s">
        <v>512</v>
      </c>
      <c r="G155" s="301"/>
      <c r="H155" s="349" t="s">
        <v>552</v>
      </c>
      <c r="I155" s="349" t="s">
        <v>522</v>
      </c>
      <c r="J155" s="349"/>
      <c r="K155" s="345"/>
    </row>
    <row r="156" s="1" customFormat="1" ht="15" customHeight="1">
      <c r="B156" s="324"/>
      <c r="C156" s="349" t="s">
        <v>531</v>
      </c>
      <c r="D156" s="301"/>
      <c r="E156" s="301"/>
      <c r="F156" s="350" t="s">
        <v>518</v>
      </c>
      <c r="G156" s="301"/>
      <c r="H156" s="349" t="s">
        <v>552</v>
      </c>
      <c r="I156" s="349" t="s">
        <v>514</v>
      </c>
      <c r="J156" s="349">
        <v>50</v>
      </c>
      <c r="K156" s="345"/>
    </row>
    <row r="157" s="1" customFormat="1" ht="15" customHeight="1">
      <c r="B157" s="324"/>
      <c r="C157" s="349" t="s">
        <v>539</v>
      </c>
      <c r="D157" s="301"/>
      <c r="E157" s="301"/>
      <c r="F157" s="350" t="s">
        <v>518</v>
      </c>
      <c r="G157" s="301"/>
      <c r="H157" s="349" t="s">
        <v>552</v>
      </c>
      <c r="I157" s="349" t="s">
        <v>514</v>
      </c>
      <c r="J157" s="349">
        <v>50</v>
      </c>
      <c r="K157" s="345"/>
    </row>
    <row r="158" s="1" customFormat="1" ht="15" customHeight="1">
      <c r="B158" s="324"/>
      <c r="C158" s="349" t="s">
        <v>537</v>
      </c>
      <c r="D158" s="301"/>
      <c r="E158" s="301"/>
      <c r="F158" s="350" t="s">
        <v>518</v>
      </c>
      <c r="G158" s="301"/>
      <c r="H158" s="349" t="s">
        <v>552</v>
      </c>
      <c r="I158" s="349" t="s">
        <v>514</v>
      </c>
      <c r="J158" s="349">
        <v>50</v>
      </c>
      <c r="K158" s="345"/>
    </row>
    <row r="159" s="1" customFormat="1" ht="15" customHeight="1">
      <c r="B159" s="324"/>
      <c r="C159" s="349" t="s">
        <v>109</v>
      </c>
      <c r="D159" s="301"/>
      <c r="E159" s="301"/>
      <c r="F159" s="350" t="s">
        <v>512</v>
      </c>
      <c r="G159" s="301"/>
      <c r="H159" s="349" t="s">
        <v>574</v>
      </c>
      <c r="I159" s="349" t="s">
        <v>514</v>
      </c>
      <c r="J159" s="349" t="s">
        <v>575</v>
      </c>
      <c r="K159" s="345"/>
    </row>
    <row r="160" s="1" customFormat="1" ht="15" customHeight="1">
      <c r="B160" s="324"/>
      <c r="C160" s="349" t="s">
        <v>576</v>
      </c>
      <c r="D160" s="301"/>
      <c r="E160" s="301"/>
      <c r="F160" s="350" t="s">
        <v>512</v>
      </c>
      <c r="G160" s="301"/>
      <c r="H160" s="349" t="s">
        <v>577</v>
      </c>
      <c r="I160" s="349" t="s">
        <v>547</v>
      </c>
      <c r="J160" s="349"/>
      <c r="K160" s="345"/>
    </row>
    <row r="161" s="1" customFormat="1" ht="15" customHeight="1">
      <c r="B161" s="351"/>
      <c r="C161" s="333"/>
      <c r="D161" s="333"/>
      <c r="E161" s="333"/>
      <c r="F161" s="333"/>
      <c r="G161" s="333"/>
      <c r="H161" s="333"/>
      <c r="I161" s="333"/>
      <c r="J161" s="333"/>
      <c r="K161" s="352"/>
    </row>
    <row r="162" s="1" customFormat="1" ht="18.75" customHeight="1">
      <c r="B162" s="298"/>
      <c r="C162" s="301"/>
      <c r="D162" s="301"/>
      <c r="E162" s="301"/>
      <c r="F162" s="323"/>
      <c r="G162" s="301"/>
      <c r="H162" s="301"/>
      <c r="I162" s="301"/>
      <c r="J162" s="301"/>
      <c r="K162" s="298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578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506</v>
      </c>
      <c r="D166" s="316"/>
      <c r="E166" s="316"/>
      <c r="F166" s="316" t="s">
        <v>507</v>
      </c>
      <c r="G166" s="353"/>
      <c r="H166" s="354" t="s">
        <v>60</v>
      </c>
      <c r="I166" s="354" t="s">
        <v>63</v>
      </c>
      <c r="J166" s="316" t="s">
        <v>508</v>
      </c>
      <c r="K166" s="293"/>
    </row>
    <row r="167" s="1" customFormat="1" ht="17.25" customHeight="1">
      <c r="B167" s="294"/>
      <c r="C167" s="318" t="s">
        <v>509</v>
      </c>
      <c r="D167" s="318"/>
      <c r="E167" s="318"/>
      <c r="F167" s="319" t="s">
        <v>510</v>
      </c>
      <c r="G167" s="355"/>
      <c r="H167" s="356"/>
      <c r="I167" s="356"/>
      <c r="J167" s="318" t="s">
        <v>511</v>
      </c>
      <c r="K167" s="296"/>
    </row>
    <row r="168" s="1" customFormat="1" ht="5.25" customHeight="1">
      <c r="B168" s="324"/>
      <c r="C168" s="321"/>
      <c r="D168" s="321"/>
      <c r="E168" s="321"/>
      <c r="F168" s="321"/>
      <c r="G168" s="322"/>
      <c r="H168" s="321"/>
      <c r="I168" s="321"/>
      <c r="J168" s="321"/>
      <c r="K168" s="345"/>
    </row>
    <row r="169" s="1" customFormat="1" ht="15" customHeight="1">
      <c r="B169" s="324"/>
      <c r="C169" s="301" t="s">
        <v>515</v>
      </c>
      <c r="D169" s="301"/>
      <c r="E169" s="301"/>
      <c r="F169" s="323" t="s">
        <v>512</v>
      </c>
      <c r="G169" s="301"/>
      <c r="H169" s="301" t="s">
        <v>552</v>
      </c>
      <c r="I169" s="301" t="s">
        <v>514</v>
      </c>
      <c r="J169" s="301">
        <v>120</v>
      </c>
      <c r="K169" s="345"/>
    </row>
    <row r="170" s="1" customFormat="1" ht="15" customHeight="1">
      <c r="B170" s="324"/>
      <c r="C170" s="301" t="s">
        <v>561</v>
      </c>
      <c r="D170" s="301"/>
      <c r="E170" s="301"/>
      <c r="F170" s="323" t="s">
        <v>512</v>
      </c>
      <c r="G170" s="301"/>
      <c r="H170" s="301" t="s">
        <v>562</v>
      </c>
      <c r="I170" s="301" t="s">
        <v>514</v>
      </c>
      <c r="J170" s="301" t="s">
        <v>563</v>
      </c>
      <c r="K170" s="345"/>
    </row>
    <row r="171" s="1" customFormat="1" ht="15" customHeight="1">
      <c r="B171" s="324"/>
      <c r="C171" s="301" t="s">
        <v>91</v>
      </c>
      <c r="D171" s="301"/>
      <c r="E171" s="301"/>
      <c r="F171" s="323" t="s">
        <v>512</v>
      </c>
      <c r="G171" s="301"/>
      <c r="H171" s="301" t="s">
        <v>579</v>
      </c>
      <c r="I171" s="301" t="s">
        <v>514</v>
      </c>
      <c r="J171" s="301" t="s">
        <v>563</v>
      </c>
      <c r="K171" s="345"/>
    </row>
    <row r="172" s="1" customFormat="1" ht="15" customHeight="1">
      <c r="B172" s="324"/>
      <c r="C172" s="301" t="s">
        <v>517</v>
      </c>
      <c r="D172" s="301"/>
      <c r="E172" s="301"/>
      <c r="F172" s="323" t="s">
        <v>518</v>
      </c>
      <c r="G172" s="301"/>
      <c r="H172" s="301" t="s">
        <v>579</v>
      </c>
      <c r="I172" s="301" t="s">
        <v>514</v>
      </c>
      <c r="J172" s="301">
        <v>50</v>
      </c>
      <c r="K172" s="345"/>
    </row>
    <row r="173" s="1" customFormat="1" ht="15" customHeight="1">
      <c r="B173" s="324"/>
      <c r="C173" s="301" t="s">
        <v>520</v>
      </c>
      <c r="D173" s="301"/>
      <c r="E173" s="301"/>
      <c r="F173" s="323" t="s">
        <v>512</v>
      </c>
      <c r="G173" s="301"/>
      <c r="H173" s="301" t="s">
        <v>579</v>
      </c>
      <c r="I173" s="301" t="s">
        <v>522</v>
      </c>
      <c r="J173" s="301"/>
      <c r="K173" s="345"/>
    </row>
    <row r="174" s="1" customFormat="1" ht="15" customHeight="1">
      <c r="B174" s="324"/>
      <c r="C174" s="301" t="s">
        <v>531</v>
      </c>
      <c r="D174" s="301"/>
      <c r="E174" s="301"/>
      <c r="F174" s="323" t="s">
        <v>518</v>
      </c>
      <c r="G174" s="301"/>
      <c r="H174" s="301" t="s">
        <v>579</v>
      </c>
      <c r="I174" s="301" t="s">
        <v>514</v>
      </c>
      <c r="J174" s="301">
        <v>50</v>
      </c>
      <c r="K174" s="345"/>
    </row>
    <row r="175" s="1" customFormat="1" ht="15" customHeight="1">
      <c r="B175" s="324"/>
      <c r="C175" s="301" t="s">
        <v>539</v>
      </c>
      <c r="D175" s="301"/>
      <c r="E175" s="301"/>
      <c r="F175" s="323" t="s">
        <v>518</v>
      </c>
      <c r="G175" s="301"/>
      <c r="H175" s="301" t="s">
        <v>579</v>
      </c>
      <c r="I175" s="301" t="s">
        <v>514</v>
      </c>
      <c r="J175" s="301">
        <v>50</v>
      </c>
      <c r="K175" s="345"/>
    </row>
    <row r="176" s="1" customFormat="1" ht="15" customHeight="1">
      <c r="B176" s="324"/>
      <c r="C176" s="301" t="s">
        <v>537</v>
      </c>
      <c r="D176" s="301"/>
      <c r="E176" s="301"/>
      <c r="F176" s="323" t="s">
        <v>518</v>
      </c>
      <c r="G176" s="301"/>
      <c r="H176" s="301" t="s">
        <v>579</v>
      </c>
      <c r="I176" s="301" t="s">
        <v>514</v>
      </c>
      <c r="J176" s="301">
        <v>50</v>
      </c>
      <c r="K176" s="345"/>
    </row>
    <row r="177" s="1" customFormat="1" ht="15" customHeight="1">
      <c r="B177" s="324"/>
      <c r="C177" s="301" t="s">
        <v>115</v>
      </c>
      <c r="D177" s="301"/>
      <c r="E177" s="301"/>
      <c r="F177" s="323" t="s">
        <v>512</v>
      </c>
      <c r="G177" s="301"/>
      <c r="H177" s="301" t="s">
        <v>580</v>
      </c>
      <c r="I177" s="301" t="s">
        <v>581</v>
      </c>
      <c r="J177" s="301"/>
      <c r="K177" s="345"/>
    </row>
    <row r="178" s="1" customFormat="1" ht="15" customHeight="1">
      <c r="B178" s="324"/>
      <c r="C178" s="301" t="s">
        <v>63</v>
      </c>
      <c r="D178" s="301"/>
      <c r="E178" s="301"/>
      <c r="F178" s="323" t="s">
        <v>512</v>
      </c>
      <c r="G178" s="301"/>
      <c r="H178" s="301" t="s">
        <v>582</v>
      </c>
      <c r="I178" s="301" t="s">
        <v>583</v>
      </c>
      <c r="J178" s="301">
        <v>1</v>
      </c>
      <c r="K178" s="345"/>
    </row>
    <row r="179" s="1" customFormat="1" ht="15" customHeight="1">
      <c r="B179" s="324"/>
      <c r="C179" s="301" t="s">
        <v>59</v>
      </c>
      <c r="D179" s="301"/>
      <c r="E179" s="301"/>
      <c r="F179" s="323" t="s">
        <v>512</v>
      </c>
      <c r="G179" s="301"/>
      <c r="H179" s="301" t="s">
        <v>584</v>
      </c>
      <c r="I179" s="301" t="s">
        <v>514</v>
      </c>
      <c r="J179" s="301">
        <v>20</v>
      </c>
      <c r="K179" s="345"/>
    </row>
    <row r="180" s="1" customFormat="1" ht="15" customHeight="1">
      <c r="B180" s="324"/>
      <c r="C180" s="301" t="s">
        <v>60</v>
      </c>
      <c r="D180" s="301"/>
      <c r="E180" s="301"/>
      <c r="F180" s="323" t="s">
        <v>512</v>
      </c>
      <c r="G180" s="301"/>
      <c r="H180" s="301" t="s">
        <v>585</v>
      </c>
      <c r="I180" s="301" t="s">
        <v>514</v>
      </c>
      <c r="J180" s="301">
        <v>255</v>
      </c>
      <c r="K180" s="345"/>
    </row>
    <row r="181" s="1" customFormat="1" ht="15" customHeight="1">
      <c r="B181" s="324"/>
      <c r="C181" s="301" t="s">
        <v>116</v>
      </c>
      <c r="D181" s="301"/>
      <c r="E181" s="301"/>
      <c r="F181" s="323" t="s">
        <v>512</v>
      </c>
      <c r="G181" s="301"/>
      <c r="H181" s="301" t="s">
        <v>476</v>
      </c>
      <c r="I181" s="301" t="s">
        <v>514</v>
      </c>
      <c r="J181" s="301">
        <v>10</v>
      </c>
      <c r="K181" s="345"/>
    </row>
    <row r="182" s="1" customFormat="1" ht="15" customHeight="1">
      <c r="B182" s="324"/>
      <c r="C182" s="301" t="s">
        <v>117</v>
      </c>
      <c r="D182" s="301"/>
      <c r="E182" s="301"/>
      <c r="F182" s="323" t="s">
        <v>512</v>
      </c>
      <c r="G182" s="301"/>
      <c r="H182" s="301" t="s">
        <v>586</v>
      </c>
      <c r="I182" s="301" t="s">
        <v>547</v>
      </c>
      <c r="J182" s="301"/>
      <c r="K182" s="345"/>
    </row>
    <row r="183" s="1" customFormat="1" ht="15" customHeight="1">
      <c r="B183" s="324"/>
      <c r="C183" s="301" t="s">
        <v>587</v>
      </c>
      <c r="D183" s="301"/>
      <c r="E183" s="301"/>
      <c r="F183" s="323" t="s">
        <v>512</v>
      </c>
      <c r="G183" s="301"/>
      <c r="H183" s="301" t="s">
        <v>588</v>
      </c>
      <c r="I183" s="301" t="s">
        <v>547</v>
      </c>
      <c r="J183" s="301"/>
      <c r="K183" s="345"/>
    </row>
    <row r="184" s="1" customFormat="1" ht="15" customHeight="1">
      <c r="B184" s="324"/>
      <c r="C184" s="301" t="s">
        <v>576</v>
      </c>
      <c r="D184" s="301"/>
      <c r="E184" s="301"/>
      <c r="F184" s="323" t="s">
        <v>512</v>
      </c>
      <c r="G184" s="301"/>
      <c r="H184" s="301" t="s">
        <v>589</v>
      </c>
      <c r="I184" s="301" t="s">
        <v>547</v>
      </c>
      <c r="J184" s="301"/>
      <c r="K184" s="345"/>
    </row>
    <row r="185" s="1" customFormat="1" ht="15" customHeight="1">
      <c r="B185" s="324"/>
      <c r="C185" s="301" t="s">
        <v>119</v>
      </c>
      <c r="D185" s="301"/>
      <c r="E185" s="301"/>
      <c r="F185" s="323" t="s">
        <v>518</v>
      </c>
      <c r="G185" s="301"/>
      <c r="H185" s="301" t="s">
        <v>590</v>
      </c>
      <c r="I185" s="301" t="s">
        <v>514</v>
      </c>
      <c r="J185" s="301">
        <v>50</v>
      </c>
      <c r="K185" s="345"/>
    </row>
    <row r="186" s="1" customFormat="1" ht="15" customHeight="1">
      <c r="B186" s="324"/>
      <c r="C186" s="301" t="s">
        <v>591</v>
      </c>
      <c r="D186" s="301"/>
      <c r="E186" s="301"/>
      <c r="F186" s="323" t="s">
        <v>518</v>
      </c>
      <c r="G186" s="301"/>
      <c r="H186" s="301" t="s">
        <v>592</v>
      </c>
      <c r="I186" s="301" t="s">
        <v>593</v>
      </c>
      <c r="J186" s="301"/>
      <c r="K186" s="345"/>
    </row>
    <row r="187" s="1" customFormat="1" ht="15" customHeight="1">
      <c r="B187" s="324"/>
      <c r="C187" s="301" t="s">
        <v>594</v>
      </c>
      <c r="D187" s="301"/>
      <c r="E187" s="301"/>
      <c r="F187" s="323" t="s">
        <v>518</v>
      </c>
      <c r="G187" s="301"/>
      <c r="H187" s="301" t="s">
        <v>595</v>
      </c>
      <c r="I187" s="301" t="s">
        <v>593</v>
      </c>
      <c r="J187" s="301"/>
      <c r="K187" s="345"/>
    </row>
    <row r="188" s="1" customFormat="1" ht="15" customHeight="1">
      <c r="B188" s="324"/>
      <c r="C188" s="301" t="s">
        <v>596</v>
      </c>
      <c r="D188" s="301"/>
      <c r="E188" s="301"/>
      <c r="F188" s="323" t="s">
        <v>518</v>
      </c>
      <c r="G188" s="301"/>
      <c r="H188" s="301" t="s">
        <v>597</v>
      </c>
      <c r="I188" s="301" t="s">
        <v>593</v>
      </c>
      <c r="J188" s="301"/>
      <c r="K188" s="345"/>
    </row>
    <row r="189" s="1" customFormat="1" ht="15" customHeight="1">
      <c r="B189" s="324"/>
      <c r="C189" s="357" t="s">
        <v>598</v>
      </c>
      <c r="D189" s="301"/>
      <c r="E189" s="301"/>
      <c r="F189" s="323" t="s">
        <v>518</v>
      </c>
      <c r="G189" s="301"/>
      <c r="H189" s="301" t="s">
        <v>599</v>
      </c>
      <c r="I189" s="301" t="s">
        <v>600</v>
      </c>
      <c r="J189" s="358" t="s">
        <v>601</v>
      </c>
      <c r="K189" s="345"/>
    </row>
    <row r="190" s="1" customFormat="1" ht="15" customHeight="1">
      <c r="B190" s="324"/>
      <c r="C190" s="308" t="s">
        <v>48</v>
      </c>
      <c r="D190" s="301"/>
      <c r="E190" s="301"/>
      <c r="F190" s="323" t="s">
        <v>512</v>
      </c>
      <c r="G190" s="301"/>
      <c r="H190" s="298" t="s">
        <v>602</v>
      </c>
      <c r="I190" s="301" t="s">
        <v>603</v>
      </c>
      <c r="J190" s="301"/>
      <c r="K190" s="345"/>
    </row>
    <row r="191" s="1" customFormat="1" ht="15" customHeight="1">
      <c r="B191" s="324"/>
      <c r="C191" s="308" t="s">
        <v>604</v>
      </c>
      <c r="D191" s="301"/>
      <c r="E191" s="301"/>
      <c r="F191" s="323" t="s">
        <v>512</v>
      </c>
      <c r="G191" s="301"/>
      <c r="H191" s="301" t="s">
        <v>605</v>
      </c>
      <c r="I191" s="301" t="s">
        <v>547</v>
      </c>
      <c r="J191" s="301"/>
      <c r="K191" s="345"/>
    </row>
    <row r="192" s="1" customFormat="1" ht="15" customHeight="1">
      <c r="B192" s="324"/>
      <c r="C192" s="308" t="s">
        <v>606</v>
      </c>
      <c r="D192" s="301"/>
      <c r="E192" s="301"/>
      <c r="F192" s="323" t="s">
        <v>512</v>
      </c>
      <c r="G192" s="301"/>
      <c r="H192" s="301" t="s">
        <v>607</v>
      </c>
      <c r="I192" s="301" t="s">
        <v>547</v>
      </c>
      <c r="J192" s="301"/>
      <c r="K192" s="345"/>
    </row>
    <row r="193" s="1" customFormat="1" ht="15" customHeight="1">
      <c r="B193" s="324"/>
      <c r="C193" s="308" t="s">
        <v>608</v>
      </c>
      <c r="D193" s="301"/>
      <c r="E193" s="301"/>
      <c r="F193" s="323" t="s">
        <v>518</v>
      </c>
      <c r="G193" s="301"/>
      <c r="H193" s="301" t="s">
        <v>609</v>
      </c>
      <c r="I193" s="301" t="s">
        <v>547</v>
      </c>
      <c r="J193" s="301"/>
      <c r="K193" s="345"/>
    </row>
    <row r="194" s="1" customFormat="1" ht="15" customHeight="1">
      <c r="B194" s="351"/>
      <c r="C194" s="359"/>
      <c r="D194" s="333"/>
      <c r="E194" s="333"/>
      <c r="F194" s="333"/>
      <c r="G194" s="333"/>
      <c r="H194" s="333"/>
      <c r="I194" s="333"/>
      <c r="J194" s="333"/>
      <c r="K194" s="352"/>
    </row>
    <row r="195" s="1" customFormat="1" ht="18.75" customHeight="1">
      <c r="B195" s="298"/>
      <c r="C195" s="301"/>
      <c r="D195" s="301"/>
      <c r="E195" s="301"/>
      <c r="F195" s="323"/>
      <c r="G195" s="301"/>
      <c r="H195" s="301"/>
      <c r="I195" s="301"/>
      <c r="J195" s="301"/>
      <c r="K195" s="298"/>
    </row>
    <row r="196" s="1" customFormat="1" ht="18.75" customHeight="1">
      <c r="B196" s="298"/>
      <c r="C196" s="301"/>
      <c r="D196" s="301"/>
      <c r="E196" s="301"/>
      <c r="F196" s="323"/>
      <c r="G196" s="301"/>
      <c r="H196" s="301"/>
      <c r="I196" s="301"/>
      <c r="J196" s="301"/>
      <c r="K196" s="298"/>
    </row>
    <row r="197" s="1" customFormat="1" ht="18.75" customHeight="1">
      <c r="B197" s="309"/>
      <c r="C197" s="309"/>
      <c r="D197" s="309"/>
      <c r="E197" s="309"/>
      <c r="F197" s="309"/>
      <c r="G197" s="309"/>
      <c r="H197" s="309"/>
      <c r="I197" s="309"/>
      <c r="J197" s="309"/>
      <c r="K197" s="309"/>
    </row>
    <row r="198" s="1" customFormat="1" ht="13.5">
      <c r="B198" s="288"/>
      <c r="C198" s="289"/>
      <c r="D198" s="289"/>
      <c r="E198" s="289"/>
      <c r="F198" s="289"/>
      <c r="G198" s="289"/>
      <c r="H198" s="289"/>
      <c r="I198" s="289"/>
      <c r="J198" s="289"/>
      <c r="K198" s="290"/>
    </row>
    <row r="199" s="1" customFormat="1" ht="21">
      <c r="B199" s="291"/>
      <c r="C199" s="292" t="s">
        <v>610</v>
      </c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5.5" customHeight="1">
      <c r="B200" s="291"/>
      <c r="C200" s="360" t="s">
        <v>611</v>
      </c>
      <c r="D200" s="360"/>
      <c r="E200" s="360"/>
      <c r="F200" s="360" t="s">
        <v>612</v>
      </c>
      <c r="G200" s="361"/>
      <c r="H200" s="360" t="s">
        <v>613</v>
      </c>
      <c r="I200" s="360"/>
      <c r="J200" s="360"/>
      <c r="K200" s="293"/>
    </row>
    <row r="201" s="1" customFormat="1" ht="5.25" customHeight="1">
      <c r="B201" s="324"/>
      <c r="C201" s="321"/>
      <c r="D201" s="321"/>
      <c r="E201" s="321"/>
      <c r="F201" s="321"/>
      <c r="G201" s="301"/>
      <c r="H201" s="321"/>
      <c r="I201" s="321"/>
      <c r="J201" s="321"/>
      <c r="K201" s="345"/>
    </row>
    <row r="202" s="1" customFormat="1" ht="15" customHeight="1">
      <c r="B202" s="324"/>
      <c r="C202" s="301" t="s">
        <v>603</v>
      </c>
      <c r="D202" s="301"/>
      <c r="E202" s="301"/>
      <c r="F202" s="323" t="s">
        <v>49</v>
      </c>
      <c r="G202" s="301"/>
      <c r="H202" s="301" t="s">
        <v>614</v>
      </c>
      <c r="I202" s="301"/>
      <c r="J202" s="301"/>
      <c r="K202" s="345"/>
    </row>
    <row r="203" s="1" customFormat="1" ht="15" customHeight="1">
      <c r="B203" s="324"/>
      <c r="C203" s="330"/>
      <c r="D203" s="301"/>
      <c r="E203" s="301"/>
      <c r="F203" s="323" t="s">
        <v>50</v>
      </c>
      <c r="G203" s="301"/>
      <c r="H203" s="301" t="s">
        <v>615</v>
      </c>
      <c r="I203" s="301"/>
      <c r="J203" s="301"/>
      <c r="K203" s="345"/>
    </row>
    <row r="204" s="1" customFormat="1" ht="15" customHeight="1">
      <c r="B204" s="324"/>
      <c r="C204" s="330"/>
      <c r="D204" s="301"/>
      <c r="E204" s="301"/>
      <c r="F204" s="323" t="s">
        <v>53</v>
      </c>
      <c r="G204" s="301"/>
      <c r="H204" s="301" t="s">
        <v>616</v>
      </c>
      <c r="I204" s="301"/>
      <c r="J204" s="301"/>
      <c r="K204" s="345"/>
    </row>
    <row r="205" s="1" customFormat="1" ht="15" customHeight="1">
      <c r="B205" s="324"/>
      <c r="C205" s="301"/>
      <c r="D205" s="301"/>
      <c r="E205" s="301"/>
      <c r="F205" s="323" t="s">
        <v>51</v>
      </c>
      <c r="G205" s="301"/>
      <c r="H205" s="301" t="s">
        <v>617</v>
      </c>
      <c r="I205" s="301"/>
      <c r="J205" s="301"/>
      <c r="K205" s="345"/>
    </row>
    <row r="206" s="1" customFormat="1" ht="15" customHeight="1">
      <c r="B206" s="324"/>
      <c r="C206" s="301"/>
      <c r="D206" s="301"/>
      <c r="E206" s="301"/>
      <c r="F206" s="323" t="s">
        <v>52</v>
      </c>
      <c r="G206" s="301"/>
      <c r="H206" s="301" t="s">
        <v>618</v>
      </c>
      <c r="I206" s="301"/>
      <c r="J206" s="301"/>
      <c r="K206" s="345"/>
    </row>
    <row r="207" s="1" customFormat="1" ht="15" customHeight="1">
      <c r="B207" s="324"/>
      <c r="C207" s="301"/>
      <c r="D207" s="301"/>
      <c r="E207" s="301"/>
      <c r="F207" s="323"/>
      <c r="G207" s="301"/>
      <c r="H207" s="301"/>
      <c r="I207" s="301"/>
      <c r="J207" s="301"/>
      <c r="K207" s="345"/>
    </row>
    <row r="208" s="1" customFormat="1" ht="15" customHeight="1">
      <c r="B208" s="324"/>
      <c r="C208" s="301" t="s">
        <v>559</v>
      </c>
      <c r="D208" s="301"/>
      <c r="E208" s="301"/>
      <c r="F208" s="323" t="s">
        <v>84</v>
      </c>
      <c r="G208" s="301"/>
      <c r="H208" s="301" t="s">
        <v>619</v>
      </c>
      <c r="I208" s="301"/>
      <c r="J208" s="301"/>
      <c r="K208" s="345"/>
    </row>
    <row r="209" s="1" customFormat="1" ht="15" customHeight="1">
      <c r="B209" s="324"/>
      <c r="C209" s="330"/>
      <c r="D209" s="301"/>
      <c r="E209" s="301"/>
      <c r="F209" s="323" t="s">
        <v>455</v>
      </c>
      <c r="G209" s="301"/>
      <c r="H209" s="301" t="s">
        <v>456</v>
      </c>
      <c r="I209" s="301"/>
      <c r="J209" s="301"/>
      <c r="K209" s="345"/>
    </row>
    <row r="210" s="1" customFormat="1" ht="15" customHeight="1">
      <c r="B210" s="324"/>
      <c r="C210" s="301"/>
      <c r="D210" s="301"/>
      <c r="E210" s="301"/>
      <c r="F210" s="323" t="s">
        <v>453</v>
      </c>
      <c r="G210" s="301"/>
      <c r="H210" s="301" t="s">
        <v>620</v>
      </c>
      <c r="I210" s="301"/>
      <c r="J210" s="301"/>
      <c r="K210" s="345"/>
    </row>
    <row r="211" s="1" customFormat="1" ht="15" customHeight="1">
      <c r="B211" s="362"/>
      <c r="C211" s="330"/>
      <c r="D211" s="330"/>
      <c r="E211" s="330"/>
      <c r="F211" s="323" t="s">
        <v>457</v>
      </c>
      <c r="G211" s="308"/>
      <c r="H211" s="349" t="s">
        <v>458</v>
      </c>
      <c r="I211" s="349"/>
      <c r="J211" s="349"/>
      <c r="K211" s="363"/>
    </row>
    <row r="212" s="1" customFormat="1" ht="15" customHeight="1">
      <c r="B212" s="362"/>
      <c r="C212" s="330"/>
      <c r="D212" s="330"/>
      <c r="E212" s="330"/>
      <c r="F212" s="323" t="s">
        <v>459</v>
      </c>
      <c r="G212" s="308"/>
      <c r="H212" s="349" t="s">
        <v>621</v>
      </c>
      <c r="I212" s="349"/>
      <c r="J212" s="349"/>
      <c r="K212" s="363"/>
    </row>
    <row r="213" s="1" customFormat="1" ht="15" customHeight="1">
      <c r="B213" s="362"/>
      <c r="C213" s="330"/>
      <c r="D213" s="330"/>
      <c r="E213" s="330"/>
      <c r="F213" s="364"/>
      <c r="G213" s="308"/>
      <c r="H213" s="365"/>
      <c r="I213" s="365"/>
      <c r="J213" s="365"/>
      <c r="K213" s="363"/>
    </row>
    <row r="214" s="1" customFormat="1" ht="15" customHeight="1">
      <c r="B214" s="362"/>
      <c r="C214" s="301" t="s">
        <v>583</v>
      </c>
      <c r="D214" s="330"/>
      <c r="E214" s="330"/>
      <c r="F214" s="323">
        <v>1</v>
      </c>
      <c r="G214" s="308"/>
      <c r="H214" s="349" t="s">
        <v>622</v>
      </c>
      <c r="I214" s="349"/>
      <c r="J214" s="349"/>
      <c r="K214" s="363"/>
    </row>
    <row r="215" s="1" customFormat="1" ht="15" customHeight="1">
      <c r="B215" s="362"/>
      <c r="C215" s="330"/>
      <c r="D215" s="330"/>
      <c r="E215" s="330"/>
      <c r="F215" s="323">
        <v>2</v>
      </c>
      <c r="G215" s="308"/>
      <c r="H215" s="349" t="s">
        <v>623</v>
      </c>
      <c r="I215" s="349"/>
      <c r="J215" s="349"/>
      <c r="K215" s="363"/>
    </row>
    <row r="216" s="1" customFormat="1" ht="15" customHeight="1">
      <c r="B216" s="362"/>
      <c r="C216" s="330"/>
      <c r="D216" s="330"/>
      <c r="E216" s="330"/>
      <c r="F216" s="323">
        <v>3</v>
      </c>
      <c r="G216" s="308"/>
      <c r="H216" s="349" t="s">
        <v>624</v>
      </c>
      <c r="I216" s="349"/>
      <c r="J216" s="349"/>
      <c r="K216" s="363"/>
    </row>
    <row r="217" s="1" customFormat="1" ht="15" customHeight="1">
      <c r="B217" s="362"/>
      <c r="C217" s="330"/>
      <c r="D217" s="330"/>
      <c r="E217" s="330"/>
      <c r="F217" s="323">
        <v>4</v>
      </c>
      <c r="G217" s="308"/>
      <c r="H217" s="349" t="s">
        <v>625</v>
      </c>
      <c r="I217" s="349"/>
      <c r="J217" s="349"/>
      <c r="K217" s="363"/>
    </row>
    <row r="218" s="1" customFormat="1" ht="12.75" customHeight="1">
      <c r="B218" s="366"/>
      <c r="C218" s="367"/>
      <c r="D218" s="367"/>
      <c r="E218" s="367"/>
      <c r="F218" s="367"/>
      <c r="G218" s="367"/>
      <c r="H218" s="367"/>
      <c r="I218" s="367"/>
      <c r="J218" s="367"/>
      <c r="K218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2020-11-20T08:17:44Z</dcterms:created>
  <dcterms:modified xsi:type="dcterms:W3CDTF">2020-11-20T08:17:47Z</dcterms:modified>
</cp:coreProperties>
</file>